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tables/table1.xml" ContentType="application/vnd.openxmlformats-officedocument.spreadsheetml.table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+xml"/>
  <Override PartName="/xl/tables/table2.xml" ContentType="application/vnd.openxmlformats-officedocument.spreadsheetml.table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+xml"/>
  <Override PartName="/xl/tables/table3.xml" ContentType="application/vnd.openxmlformats-officedocument.spreadsheetml.tab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tables/table4.xml" ContentType="application/vnd.openxmlformats-officedocument.spreadsheetml.tab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tables/table7.xml" ContentType="application/vnd.openxmlformats-officedocument.spreadsheetml.table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rametgroup-my.sharepoint.com/personal/patrick_delaborde_eramet_com/Documents/EcoTitanium/Volumes à Recycler/"/>
    </mc:Choice>
  </mc:AlternateContent>
  <xr:revisionPtr revIDLastSave="0" documentId="8_{94F6FA27-EB7E-498C-9DDD-AE67BDDB8A80}" xr6:coauthVersionLast="47" xr6:coauthVersionMax="47" xr10:uidLastSave="{00000000-0000-0000-0000-000000000000}"/>
  <bookViews>
    <workbookView xWindow="29580" yWindow="780" windowWidth="28800" windowHeight="15435" tabRatio="975" activeTab="7" xr2:uid="{00000000-000D-0000-FFFF-FFFF00000000}"/>
  </bookViews>
  <sheets>
    <sheet name="Synthese" sheetId="7" r:id="rId1"/>
    <sheet name="G Lingot, Eponges, TiO2" sheetId="12" r:id="rId2"/>
    <sheet name="G Tous Indices" sheetId="13" r:id="rId3"/>
    <sheet name="G Lingots et Chutes" sheetId="14" r:id="rId4"/>
    <sheet name="Lingots TA6V" sheetId="1" r:id="rId5"/>
    <sheet name="Massifs" sheetId="4" r:id="rId6"/>
    <sheet name="Copeaux" sheetId="2" r:id="rId7"/>
    <sheet name="Eponges" sheetId="3" r:id="rId8"/>
    <sheet name="Ferro Titanium" sheetId="5" r:id="rId9"/>
    <sheet name="Copeaux pour Ferro Ti" sheetId="6" r:id="rId10"/>
    <sheet name="Grades 1 et 2" sheetId="9" r:id="rId11"/>
    <sheet name="TiO2" sheetId="10" r:id="rId12"/>
    <sheet name="slab grade 2" sheetId="15" r:id="rId13"/>
    <sheet name="lingot grade 2" sheetId="16" r:id="rId14"/>
    <sheet name="Lingot TA6v Rotterdam" sheetId="17" r:id="rId15"/>
    <sheet name="Feuil3" sheetId="20" r:id="rId16"/>
    <sheet name="Feuil2" sheetId="19" r:id="rId17"/>
  </sheets>
  <definedNames>
    <definedName name="lignefin">Synthese!$113:$113</definedName>
    <definedName name="ratiomassif">Synthese!$I:$I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7" i="2" l="1"/>
  <c r="E244" i="4" l="1"/>
  <c r="E136" i="17"/>
  <c r="F136" i="17"/>
  <c r="G136" i="17"/>
  <c r="E137" i="17"/>
  <c r="F137" i="17"/>
  <c r="G137" i="17"/>
  <c r="E138" i="17"/>
  <c r="F138" i="17"/>
  <c r="G138" i="17"/>
  <c r="E139" i="17"/>
  <c r="F139" i="17"/>
  <c r="G139" i="17"/>
  <c r="E140" i="17"/>
  <c r="F140" i="17"/>
  <c r="G140" i="17"/>
  <c r="E141" i="17"/>
  <c r="F141" i="17"/>
  <c r="G141" i="17"/>
  <c r="E142" i="17"/>
  <c r="F142" i="17"/>
  <c r="G142" i="17"/>
  <c r="E143" i="17"/>
  <c r="F143" i="17"/>
  <c r="G143" i="17"/>
  <c r="E144" i="17"/>
  <c r="F144" i="17"/>
  <c r="G144" i="17"/>
  <c r="E145" i="17"/>
  <c r="F145" i="17"/>
  <c r="G145" i="17"/>
  <c r="E146" i="17"/>
  <c r="F146" i="17"/>
  <c r="G146" i="17"/>
  <c r="E147" i="17"/>
  <c r="F147" i="17"/>
  <c r="G147" i="17"/>
  <c r="E148" i="17"/>
  <c r="F148" i="17"/>
  <c r="G148" i="17"/>
  <c r="E149" i="17"/>
  <c r="F149" i="17"/>
  <c r="G149" i="17"/>
  <c r="E150" i="17"/>
  <c r="F150" i="17"/>
  <c r="G150" i="17"/>
  <c r="E151" i="17"/>
  <c r="F151" i="17"/>
  <c r="G151" i="17"/>
  <c r="E152" i="17"/>
  <c r="F152" i="17"/>
  <c r="G152" i="17"/>
  <c r="E153" i="17"/>
  <c r="F153" i="17"/>
  <c r="G153" i="17"/>
  <c r="E154" i="17"/>
  <c r="F154" i="17"/>
  <c r="G154" i="17"/>
  <c r="E155" i="17"/>
  <c r="F155" i="17"/>
  <c r="G155" i="17"/>
  <c r="E156" i="17"/>
  <c r="F156" i="17"/>
  <c r="G156" i="17"/>
  <c r="E157" i="17"/>
  <c r="F157" i="17"/>
  <c r="G157" i="17"/>
  <c r="E158" i="17"/>
  <c r="F158" i="17"/>
  <c r="G158" i="17"/>
  <c r="E159" i="17"/>
  <c r="F159" i="17"/>
  <c r="G159" i="17"/>
  <c r="E160" i="17"/>
  <c r="F160" i="17"/>
  <c r="G160" i="17"/>
  <c r="E161" i="17"/>
  <c r="F161" i="17"/>
  <c r="G161" i="17"/>
  <c r="E162" i="17"/>
  <c r="F162" i="17"/>
  <c r="G162" i="17"/>
  <c r="E163" i="17"/>
  <c r="F163" i="17"/>
  <c r="G163" i="17"/>
  <c r="E164" i="17"/>
  <c r="F164" i="17"/>
  <c r="G164" i="17"/>
  <c r="G99" i="4"/>
  <c r="H99" i="4"/>
  <c r="G100" i="4"/>
  <c r="H100" i="4"/>
  <c r="G101" i="4"/>
  <c r="H101" i="4"/>
  <c r="G102" i="4"/>
  <c r="H102" i="4"/>
  <c r="G103" i="4"/>
  <c r="H103" i="4"/>
  <c r="G104" i="4"/>
  <c r="H104" i="4"/>
  <c r="G105" i="4"/>
  <c r="H105" i="4"/>
  <c r="G106" i="4"/>
  <c r="H106" i="4"/>
  <c r="G107" i="4"/>
  <c r="H107" i="4"/>
  <c r="G108" i="4"/>
  <c r="H108" i="4"/>
  <c r="G109" i="4"/>
  <c r="H109" i="4"/>
  <c r="G110" i="4"/>
  <c r="H110" i="4"/>
  <c r="G111" i="4"/>
  <c r="H111" i="4"/>
  <c r="G112" i="4"/>
  <c r="H112" i="4"/>
  <c r="G113" i="4"/>
  <c r="H113" i="4"/>
  <c r="G114" i="4"/>
  <c r="H114" i="4"/>
  <c r="G115" i="4"/>
  <c r="H115" i="4"/>
  <c r="G116" i="4"/>
  <c r="H116" i="4"/>
  <c r="G117" i="4"/>
  <c r="H117" i="4"/>
  <c r="G118" i="4"/>
  <c r="H118" i="4"/>
  <c r="G119" i="4"/>
  <c r="H119" i="4"/>
  <c r="G120" i="4"/>
  <c r="H120" i="4"/>
  <c r="G121" i="4"/>
  <c r="H121" i="4"/>
  <c r="G122" i="4"/>
  <c r="H122" i="4"/>
  <c r="G123" i="4"/>
  <c r="H123" i="4"/>
  <c r="G124" i="4"/>
  <c r="H124" i="4"/>
  <c r="G125" i="4"/>
  <c r="H125" i="4"/>
  <c r="G126" i="4"/>
  <c r="H126" i="4"/>
  <c r="G127" i="4"/>
  <c r="H127" i="4"/>
  <c r="G128" i="4"/>
  <c r="H128" i="4"/>
  <c r="G129" i="4"/>
  <c r="H129" i="4"/>
  <c r="G130" i="4"/>
  <c r="H130" i="4"/>
  <c r="G131" i="4"/>
  <c r="H131" i="4"/>
  <c r="G132" i="4"/>
  <c r="H132" i="4"/>
  <c r="G133" i="4"/>
  <c r="H133" i="4"/>
  <c r="G134" i="4"/>
  <c r="H134" i="4"/>
  <c r="G135" i="4"/>
  <c r="H135" i="4"/>
  <c r="G136" i="4"/>
  <c r="H136" i="4"/>
  <c r="G137" i="4"/>
  <c r="H137" i="4"/>
  <c r="G138" i="4"/>
  <c r="H138" i="4"/>
  <c r="G139" i="4"/>
  <c r="H139" i="4"/>
  <c r="G140" i="4"/>
  <c r="H140" i="4"/>
  <c r="G141" i="4"/>
  <c r="H141" i="4"/>
  <c r="G142" i="4"/>
  <c r="H142" i="4"/>
  <c r="G143" i="4"/>
  <c r="H143" i="4"/>
  <c r="G144" i="4"/>
  <c r="H144" i="4"/>
  <c r="G145" i="4"/>
  <c r="H145" i="4"/>
  <c r="G146" i="4"/>
  <c r="H146" i="4"/>
  <c r="G147" i="4"/>
  <c r="H147" i="4"/>
  <c r="G148" i="4"/>
  <c r="H148" i="4"/>
  <c r="G149" i="4"/>
  <c r="H149" i="4"/>
  <c r="G150" i="4"/>
  <c r="H150" i="4"/>
  <c r="G151" i="4"/>
  <c r="H151" i="4"/>
  <c r="G152" i="4"/>
  <c r="H152" i="4"/>
  <c r="G153" i="4"/>
  <c r="H153" i="4"/>
  <c r="G154" i="4"/>
  <c r="H154" i="4"/>
  <c r="G155" i="4"/>
  <c r="H155" i="4"/>
  <c r="G156" i="4"/>
  <c r="H156" i="4"/>
  <c r="G157" i="4"/>
  <c r="H157" i="4"/>
  <c r="G158" i="4"/>
  <c r="H158" i="4"/>
  <c r="G159" i="4"/>
  <c r="H159" i="4"/>
  <c r="G160" i="4"/>
  <c r="H160" i="4"/>
  <c r="G161" i="4"/>
  <c r="H161" i="4"/>
  <c r="G162" i="4"/>
  <c r="H162" i="4"/>
  <c r="G163" i="4"/>
  <c r="H163" i="4"/>
  <c r="G164" i="4"/>
  <c r="H164" i="4"/>
  <c r="G165" i="4"/>
  <c r="H165" i="4"/>
  <c r="G166" i="4"/>
  <c r="H166" i="4"/>
  <c r="G167" i="4"/>
  <c r="H167" i="4"/>
  <c r="G168" i="4"/>
  <c r="H168" i="4"/>
  <c r="G169" i="4"/>
  <c r="H169" i="4"/>
  <c r="G170" i="4"/>
  <c r="H170" i="4"/>
  <c r="G171" i="4"/>
  <c r="H171" i="4"/>
  <c r="G172" i="4"/>
  <c r="H172" i="4"/>
  <c r="G173" i="4"/>
  <c r="H173" i="4"/>
  <c r="G174" i="4"/>
  <c r="H174" i="4"/>
  <c r="G175" i="4"/>
  <c r="H175" i="4"/>
  <c r="G176" i="4"/>
  <c r="H176" i="4"/>
  <c r="G177" i="4"/>
  <c r="H177" i="4"/>
  <c r="G178" i="4"/>
  <c r="H178" i="4"/>
  <c r="G179" i="4"/>
  <c r="H179" i="4"/>
  <c r="G180" i="4"/>
  <c r="H180" i="4"/>
  <c r="G181" i="4"/>
  <c r="H181" i="4"/>
  <c r="G182" i="4"/>
  <c r="H182" i="4"/>
  <c r="G183" i="4"/>
  <c r="H183" i="4"/>
  <c r="G184" i="4"/>
  <c r="H184" i="4"/>
  <c r="G185" i="4"/>
  <c r="H185" i="4"/>
  <c r="G186" i="4"/>
  <c r="H186" i="4"/>
  <c r="G187" i="4"/>
  <c r="H187" i="4"/>
  <c r="G188" i="4"/>
  <c r="H188" i="4"/>
  <c r="G189" i="4"/>
  <c r="H189" i="4"/>
  <c r="G190" i="4"/>
  <c r="H190" i="4"/>
  <c r="G191" i="4"/>
  <c r="H191" i="4"/>
  <c r="G192" i="4"/>
  <c r="H192" i="4"/>
  <c r="G193" i="4"/>
  <c r="H193" i="4"/>
  <c r="G194" i="4"/>
  <c r="H194" i="4"/>
  <c r="G195" i="4"/>
  <c r="H195" i="4"/>
  <c r="G196" i="4"/>
  <c r="H196" i="4"/>
  <c r="G197" i="4"/>
  <c r="H197" i="4"/>
  <c r="G198" i="4"/>
  <c r="H198" i="4"/>
  <c r="G199" i="4"/>
  <c r="H199" i="4"/>
  <c r="G200" i="4"/>
  <c r="H200" i="4"/>
  <c r="G201" i="4"/>
  <c r="H201" i="4"/>
  <c r="G202" i="4"/>
  <c r="H202" i="4"/>
  <c r="G203" i="4"/>
  <c r="H203" i="4"/>
  <c r="G204" i="4"/>
  <c r="H204" i="4"/>
  <c r="G205" i="4"/>
  <c r="H205" i="4"/>
  <c r="G206" i="4"/>
  <c r="H206" i="4"/>
  <c r="G207" i="4"/>
  <c r="H207" i="4"/>
  <c r="G208" i="4"/>
  <c r="H208" i="4"/>
  <c r="G209" i="4"/>
  <c r="H209" i="4"/>
  <c r="G210" i="4"/>
  <c r="H210" i="4"/>
  <c r="G211" i="4"/>
  <c r="H211" i="4"/>
  <c r="G212" i="4"/>
  <c r="H212" i="4"/>
  <c r="G213" i="4"/>
  <c r="H213" i="4"/>
  <c r="G214" i="4"/>
  <c r="H214" i="4"/>
  <c r="G215" i="4"/>
  <c r="H215" i="4"/>
  <c r="G216" i="4"/>
  <c r="H216" i="4"/>
  <c r="G217" i="4"/>
  <c r="H217" i="4"/>
  <c r="G218" i="4"/>
  <c r="H218" i="4"/>
  <c r="G219" i="4"/>
  <c r="H219" i="4"/>
  <c r="G220" i="4"/>
  <c r="H220" i="4"/>
  <c r="G221" i="4"/>
  <c r="H221" i="4"/>
  <c r="G222" i="4"/>
  <c r="H222" i="4"/>
  <c r="G223" i="4"/>
  <c r="H223" i="4"/>
  <c r="G224" i="4"/>
  <c r="H224" i="4"/>
  <c r="G225" i="4"/>
  <c r="H225" i="4"/>
  <c r="G226" i="4"/>
  <c r="H226" i="4"/>
  <c r="G227" i="4"/>
  <c r="H227" i="4"/>
  <c r="H228" i="4"/>
  <c r="G228" i="4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87" i="4"/>
  <c r="E129" i="17" l="1"/>
  <c r="F129" i="17"/>
  <c r="E130" i="17"/>
  <c r="F130" i="17"/>
  <c r="E131" i="17"/>
  <c r="F131" i="17"/>
  <c r="E132" i="17"/>
  <c r="F132" i="17"/>
  <c r="E133" i="17"/>
  <c r="F133" i="17"/>
  <c r="E134" i="17"/>
  <c r="F134" i="17"/>
  <c r="E135" i="17"/>
  <c r="F135" i="17"/>
  <c r="E124" i="17"/>
  <c r="F124" i="17"/>
  <c r="E125" i="17"/>
  <c r="F125" i="17"/>
  <c r="E126" i="17"/>
  <c r="F126" i="17"/>
  <c r="E127" i="17"/>
  <c r="F127" i="17"/>
  <c r="E128" i="17"/>
  <c r="F128" i="17"/>
  <c r="E112" i="17" l="1"/>
  <c r="F112" i="17"/>
  <c r="E113" i="17"/>
  <c r="F113" i="17"/>
  <c r="E114" i="17"/>
  <c r="F114" i="17"/>
  <c r="E115" i="17"/>
  <c r="F115" i="17"/>
  <c r="E116" i="17"/>
  <c r="F116" i="17"/>
  <c r="E117" i="17"/>
  <c r="F117" i="17"/>
  <c r="E118" i="17"/>
  <c r="F118" i="17"/>
  <c r="E119" i="17"/>
  <c r="F119" i="17"/>
  <c r="E120" i="17"/>
  <c r="F120" i="17"/>
  <c r="E121" i="17"/>
  <c r="F121" i="17"/>
  <c r="E122" i="17"/>
  <c r="F122" i="17"/>
  <c r="E123" i="17"/>
  <c r="F123" i="17"/>
  <c r="F106" i="17"/>
  <c r="F107" i="17"/>
  <c r="F108" i="17"/>
  <c r="F109" i="17"/>
  <c r="F110" i="17"/>
  <c r="F111" i="17"/>
  <c r="B153" i="7" l="1"/>
  <c r="C153" i="7"/>
  <c r="D153" i="7"/>
  <c r="K153" i="7" s="1"/>
  <c r="E153" i="7"/>
  <c r="F153" i="7"/>
  <c r="G153" i="7"/>
  <c r="H153" i="7"/>
  <c r="B154" i="7"/>
  <c r="C154" i="7"/>
  <c r="D154" i="7"/>
  <c r="E154" i="7"/>
  <c r="F154" i="7"/>
  <c r="G154" i="7"/>
  <c r="H154" i="7"/>
  <c r="B155" i="7"/>
  <c r="C155" i="7"/>
  <c r="D155" i="7"/>
  <c r="E155" i="7"/>
  <c r="F155" i="7"/>
  <c r="G155" i="7"/>
  <c r="H155" i="7"/>
  <c r="B156" i="7"/>
  <c r="C156" i="7"/>
  <c r="D156" i="7"/>
  <c r="E156" i="7"/>
  <c r="F156" i="7"/>
  <c r="G156" i="7"/>
  <c r="H156" i="7"/>
  <c r="B157" i="7"/>
  <c r="C157" i="7"/>
  <c r="D157" i="7"/>
  <c r="K157" i="7" s="1"/>
  <c r="E157" i="7"/>
  <c r="F157" i="7"/>
  <c r="G157" i="7"/>
  <c r="H157" i="7"/>
  <c r="B158" i="7"/>
  <c r="C158" i="7"/>
  <c r="D158" i="7"/>
  <c r="K158" i="7" s="1"/>
  <c r="E158" i="7"/>
  <c r="F158" i="7"/>
  <c r="G158" i="7"/>
  <c r="H158" i="7"/>
  <c r="B159" i="7"/>
  <c r="C159" i="7"/>
  <c r="D159" i="7"/>
  <c r="E159" i="7"/>
  <c r="F159" i="7"/>
  <c r="G159" i="7"/>
  <c r="H159" i="7"/>
  <c r="B160" i="7"/>
  <c r="C160" i="7"/>
  <c r="D160" i="7"/>
  <c r="K160" i="7" s="1"/>
  <c r="E160" i="7"/>
  <c r="F160" i="7"/>
  <c r="G160" i="7"/>
  <c r="H160" i="7"/>
  <c r="B161" i="7"/>
  <c r="C161" i="7"/>
  <c r="D161" i="7"/>
  <c r="K161" i="7" s="1"/>
  <c r="E161" i="7"/>
  <c r="F161" i="7"/>
  <c r="G161" i="7"/>
  <c r="H161" i="7"/>
  <c r="B162" i="7"/>
  <c r="C162" i="7"/>
  <c r="D162" i="7"/>
  <c r="E162" i="7"/>
  <c r="F162" i="7"/>
  <c r="G162" i="7"/>
  <c r="H162" i="7"/>
  <c r="B163" i="7"/>
  <c r="C163" i="7"/>
  <c r="D163" i="7"/>
  <c r="E163" i="7"/>
  <c r="F163" i="7"/>
  <c r="G163" i="7"/>
  <c r="H163" i="7"/>
  <c r="B164" i="7"/>
  <c r="C164" i="7"/>
  <c r="D164" i="7"/>
  <c r="E164" i="7"/>
  <c r="F164" i="7"/>
  <c r="G164" i="7"/>
  <c r="H164" i="7"/>
  <c r="B165" i="7"/>
  <c r="C165" i="7"/>
  <c r="D165" i="7"/>
  <c r="K165" i="7" s="1"/>
  <c r="E165" i="7"/>
  <c r="F165" i="7"/>
  <c r="G165" i="7"/>
  <c r="H165" i="7"/>
  <c r="B166" i="7"/>
  <c r="C166" i="7"/>
  <c r="D166" i="7"/>
  <c r="K166" i="7" s="1"/>
  <c r="E166" i="7"/>
  <c r="F166" i="7"/>
  <c r="G166" i="7"/>
  <c r="H166" i="7"/>
  <c r="B136" i="7"/>
  <c r="C136" i="7"/>
  <c r="D136" i="7"/>
  <c r="E136" i="7"/>
  <c r="M136" i="7" s="1"/>
  <c r="F136" i="7"/>
  <c r="G136" i="7"/>
  <c r="H136" i="7"/>
  <c r="B137" i="7"/>
  <c r="C137" i="7"/>
  <c r="D137" i="7"/>
  <c r="K137" i="7" s="1"/>
  <c r="E137" i="7"/>
  <c r="F137" i="7"/>
  <c r="G137" i="7"/>
  <c r="H137" i="7"/>
  <c r="B138" i="7"/>
  <c r="C138" i="7"/>
  <c r="D138" i="7"/>
  <c r="E138" i="7"/>
  <c r="M138" i="7" s="1"/>
  <c r="F138" i="7"/>
  <c r="G138" i="7"/>
  <c r="H138" i="7"/>
  <c r="B139" i="7"/>
  <c r="C139" i="7"/>
  <c r="D139" i="7"/>
  <c r="E139" i="7"/>
  <c r="F139" i="7"/>
  <c r="G139" i="7"/>
  <c r="H139" i="7"/>
  <c r="B140" i="7"/>
  <c r="C140" i="7"/>
  <c r="D140" i="7"/>
  <c r="E140" i="7"/>
  <c r="F140" i="7"/>
  <c r="G140" i="7"/>
  <c r="H140" i="7"/>
  <c r="B141" i="7"/>
  <c r="C141" i="7"/>
  <c r="D141" i="7"/>
  <c r="E141" i="7"/>
  <c r="F141" i="7"/>
  <c r="G141" i="7"/>
  <c r="H141" i="7"/>
  <c r="B142" i="7"/>
  <c r="C142" i="7"/>
  <c r="D142" i="7"/>
  <c r="E142" i="7"/>
  <c r="F142" i="7"/>
  <c r="G142" i="7"/>
  <c r="H142" i="7"/>
  <c r="B143" i="7"/>
  <c r="C143" i="7"/>
  <c r="D143" i="7"/>
  <c r="E143" i="7"/>
  <c r="F143" i="7"/>
  <c r="G143" i="7"/>
  <c r="H143" i="7"/>
  <c r="B144" i="7"/>
  <c r="C144" i="7"/>
  <c r="D144" i="7"/>
  <c r="E144" i="7"/>
  <c r="F144" i="7"/>
  <c r="G144" i="7"/>
  <c r="H144" i="7"/>
  <c r="B145" i="7"/>
  <c r="C145" i="7"/>
  <c r="D145" i="7"/>
  <c r="E145" i="7"/>
  <c r="F145" i="7"/>
  <c r="G145" i="7"/>
  <c r="H145" i="7"/>
  <c r="B146" i="7"/>
  <c r="C146" i="7"/>
  <c r="D146" i="7"/>
  <c r="K146" i="7" s="1"/>
  <c r="E146" i="7"/>
  <c r="F146" i="7"/>
  <c r="G146" i="7"/>
  <c r="H146" i="7"/>
  <c r="B147" i="7"/>
  <c r="C147" i="7"/>
  <c r="D147" i="7"/>
  <c r="E147" i="7"/>
  <c r="F147" i="7"/>
  <c r="G147" i="7"/>
  <c r="H147" i="7"/>
  <c r="B148" i="7"/>
  <c r="C148" i="7"/>
  <c r="D148" i="7"/>
  <c r="E148" i="7"/>
  <c r="F148" i="7"/>
  <c r="G148" i="7"/>
  <c r="H148" i="7"/>
  <c r="B149" i="7"/>
  <c r="C149" i="7"/>
  <c r="D149" i="7"/>
  <c r="E149" i="7"/>
  <c r="F149" i="7"/>
  <c r="G149" i="7"/>
  <c r="H149" i="7"/>
  <c r="B150" i="7"/>
  <c r="C150" i="7"/>
  <c r="D150" i="7"/>
  <c r="E150" i="7"/>
  <c r="F150" i="7"/>
  <c r="G150" i="7"/>
  <c r="H150" i="7"/>
  <c r="B151" i="7"/>
  <c r="C151" i="7"/>
  <c r="D151" i="7"/>
  <c r="E151" i="7"/>
  <c r="F151" i="7"/>
  <c r="G151" i="7"/>
  <c r="H151" i="7"/>
  <c r="B152" i="7"/>
  <c r="C152" i="7"/>
  <c r="D152" i="7"/>
  <c r="E152" i="7"/>
  <c r="F152" i="7"/>
  <c r="G152" i="7"/>
  <c r="H152" i="7"/>
  <c r="M141" i="7" l="1"/>
  <c r="M140" i="7"/>
  <c r="M139" i="7"/>
  <c r="K138" i="7"/>
  <c r="I136" i="7"/>
  <c r="K150" i="7"/>
  <c r="M137" i="7"/>
  <c r="K149" i="7"/>
  <c r="K142" i="7"/>
  <c r="K141" i="7"/>
  <c r="K140" i="7"/>
  <c r="K139" i="7"/>
  <c r="I138" i="7"/>
  <c r="K136" i="7"/>
  <c r="K145" i="7"/>
  <c r="K143" i="7"/>
  <c r="K163" i="7"/>
  <c r="K155" i="7"/>
  <c r="K152" i="7"/>
  <c r="K144" i="7"/>
  <c r="K164" i="7"/>
  <c r="K156" i="7"/>
  <c r="K147" i="7"/>
  <c r="K159" i="7"/>
  <c r="K148" i="7"/>
  <c r="K162" i="7"/>
  <c r="K154" i="7"/>
  <c r="K151" i="7"/>
  <c r="I151" i="7"/>
  <c r="I149" i="7"/>
  <c r="I147" i="7"/>
  <c r="I145" i="7"/>
  <c r="I143" i="7"/>
  <c r="I139" i="7"/>
  <c r="I162" i="7"/>
  <c r="I160" i="7"/>
  <c r="I158" i="7"/>
  <c r="I156" i="7"/>
  <c r="I154" i="7"/>
  <c r="I153" i="7"/>
  <c r="I152" i="7"/>
  <c r="I150" i="7"/>
  <c r="I148" i="7"/>
  <c r="I146" i="7"/>
  <c r="I144" i="7"/>
  <c r="I142" i="7"/>
  <c r="I141" i="7"/>
  <c r="I140" i="7"/>
  <c r="I137" i="7"/>
  <c r="I159" i="7"/>
  <c r="I157" i="7"/>
  <c r="I155" i="7"/>
  <c r="M153" i="7"/>
  <c r="I166" i="7"/>
  <c r="I165" i="7"/>
  <c r="I164" i="7"/>
  <c r="I163" i="7"/>
  <c r="I161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2" i="7"/>
  <c r="M151" i="7"/>
  <c r="M150" i="7"/>
  <c r="M149" i="7"/>
  <c r="M148" i="7"/>
  <c r="M147" i="7"/>
  <c r="M146" i="7"/>
  <c r="M145" i="7"/>
  <c r="M144" i="7"/>
  <c r="M143" i="7"/>
  <c r="M142" i="7"/>
  <c r="E100" i="17"/>
  <c r="F100" i="17"/>
  <c r="E101" i="17"/>
  <c r="F101" i="17"/>
  <c r="E102" i="17"/>
  <c r="F102" i="17"/>
  <c r="E103" i="17"/>
  <c r="F103" i="17"/>
  <c r="E104" i="17"/>
  <c r="F104" i="17"/>
  <c r="E105" i="17"/>
  <c r="F105" i="17"/>
  <c r="E106" i="17"/>
  <c r="E107" i="17"/>
  <c r="E108" i="17"/>
  <c r="E109" i="17"/>
  <c r="E110" i="17"/>
  <c r="E111" i="17"/>
  <c r="L151" i="7" l="1"/>
  <c r="L163" i="7"/>
  <c r="L164" i="7"/>
  <c r="L165" i="7"/>
  <c r="L158" i="7"/>
  <c r="J152" i="7"/>
  <c r="L148" i="7"/>
  <c r="J154" i="7"/>
  <c r="L159" i="7"/>
  <c r="L156" i="7"/>
  <c r="L155" i="7"/>
  <c r="L147" i="7"/>
  <c r="L152" i="7"/>
  <c r="L157" i="7"/>
  <c r="J156" i="7"/>
  <c r="L153" i="7"/>
  <c r="L150" i="7"/>
  <c r="L162" i="7"/>
  <c r="L154" i="7"/>
  <c r="L149" i="7"/>
  <c r="L161" i="7"/>
  <c r="L166" i="7"/>
  <c r="L160" i="7"/>
  <c r="J148" i="7"/>
  <c r="J150" i="7"/>
  <c r="J158" i="7"/>
  <c r="J164" i="7"/>
  <c r="J147" i="7"/>
  <c r="J160" i="7"/>
  <c r="J162" i="7"/>
  <c r="J166" i="7"/>
  <c r="J149" i="7"/>
  <c r="J155" i="7"/>
  <c r="J157" i="7"/>
  <c r="J161" i="7"/>
  <c r="J151" i="7"/>
  <c r="J165" i="7"/>
  <c r="J163" i="7"/>
  <c r="J159" i="7"/>
  <c r="J153" i="7"/>
  <c r="F88" i="17"/>
  <c r="F89" i="17"/>
  <c r="F90" i="17"/>
  <c r="F91" i="17"/>
  <c r="F92" i="17"/>
  <c r="F93" i="17"/>
  <c r="F94" i="17"/>
  <c r="F95" i="17"/>
  <c r="F96" i="17"/>
  <c r="F97" i="17"/>
  <c r="F98" i="17"/>
  <c r="F99" i="17"/>
  <c r="E88" i="17"/>
  <c r="E89" i="17"/>
  <c r="E90" i="17"/>
  <c r="E91" i="17"/>
  <c r="E92" i="17"/>
  <c r="E93" i="17"/>
  <c r="E94" i="17"/>
  <c r="E95" i="17"/>
  <c r="E96" i="17"/>
  <c r="E97" i="17"/>
  <c r="E98" i="17"/>
  <c r="E99" i="17"/>
  <c r="E75" i="17" l="1"/>
  <c r="F75" i="17"/>
  <c r="E76" i="17"/>
  <c r="F76" i="17"/>
  <c r="E77" i="17"/>
  <c r="F77" i="17"/>
  <c r="E78" i="17"/>
  <c r="F78" i="17"/>
  <c r="E79" i="17"/>
  <c r="F79" i="17"/>
  <c r="E80" i="17"/>
  <c r="F80" i="17"/>
  <c r="E81" i="17"/>
  <c r="F81" i="17"/>
  <c r="E82" i="17"/>
  <c r="F82" i="17"/>
  <c r="E83" i="17"/>
  <c r="F83" i="17"/>
  <c r="E84" i="17"/>
  <c r="F84" i="17"/>
  <c r="E85" i="17"/>
  <c r="F85" i="17"/>
  <c r="E86" i="17"/>
  <c r="F86" i="17"/>
  <c r="E87" i="17"/>
  <c r="F87" i="17"/>
  <c r="B135" i="7" l="1"/>
  <c r="C135" i="7"/>
  <c r="D135" i="7"/>
  <c r="E135" i="7"/>
  <c r="F135" i="7"/>
  <c r="G135" i="7"/>
  <c r="H135" i="7"/>
  <c r="K135" i="7" l="1"/>
  <c r="L146" i="7" s="1"/>
  <c r="I135" i="7"/>
  <c r="J146" i="7" s="1"/>
  <c r="M135" i="7"/>
  <c r="B133" i="7"/>
  <c r="C133" i="7"/>
  <c r="D133" i="7"/>
  <c r="E133" i="7"/>
  <c r="F133" i="7"/>
  <c r="G133" i="7"/>
  <c r="H133" i="7"/>
  <c r="B134" i="7"/>
  <c r="C134" i="7"/>
  <c r="I134" i="7" s="1"/>
  <c r="J145" i="7" s="1"/>
  <c r="D134" i="7"/>
  <c r="E134" i="7"/>
  <c r="F134" i="7"/>
  <c r="G134" i="7"/>
  <c r="H134" i="7"/>
  <c r="M133" i="7" l="1"/>
  <c r="I133" i="7"/>
  <c r="J144" i="7" s="1"/>
  <c r="M134" i="7"/>
  <c r="K134" i="7"/>
  <c r="L145" i="7" s="1"/>
  <c r="K133" i="7"/>
  <c r="B130" i="7"/>
  <c r="C130" i="7"/>
  <c r="I130" i="7" s="1"/>
  <c r="D130" i="7"/>
  <c r="K130" i="7" s="1"/>
  <c r="E130" i="7"/>
  <c r="F130" i="7"/>
  <c r="G130" i="7"/>
  <c r="H130" i="7"/>
  <c r="B131" i="7"/>
  <c r="C131" i="7"/>
  <c r="D131" i="7"/>
  <c r="E131" i="7"/>
  <c r="F131" i="7"/>
  <c r="G131" i="7"/>
  <c r="H131" i="7"/>
  <c r="B132" i="7"/>
  <c r="C132" i="7"/>
  <c r="D132" i="7"/>
  <c r="K132" i="7" s="1"/>
  <c r="L143" i="7" s="1"/>
  <c r="E132" i="7"/>
  <c r="F132" i="7"/>
  <c r="G132" i="7"/>
  <c r="H132" i="7"/>
  <c r="F72" i="17"/>
  <c r="F73" i="17"/>
  <c r="F74" i="17"/>
  <c r="E72" i="17"/>
  <c r="E73" i="17"/>
  <c r="E74" i="17"/>
  <c r="M130" i="7" l="1"/>
  <c r="K131" i="7"/>
  <c r="L142" i="7" s="1"/>
  <c r="L141" i="7"/>
  <c r="I131" i="7"/>
  <c r="L144" i="7"/>
  <c r="I132" i="7"/>
  <c r="J143" i="7" s="1"/>
  <c r="M132" i="7"/>
  <c r="M131" i="7"/>
  <c r="B127" i="7"/>
  <c r="C127" i="7"/>
  <c r="D127" i="7"/>
  <c r="K127" i="7" s="1"/>
  <c r="E127" i="7"/>
  <c r="M127" i="7" s="1"/>
  <c r="F127" i="7"/>
  <c r="G127" i="7"/>
  <c r="H127" i="7"/>
  <c r="B128" i="7"/>
  <c r="C128" i="7"/>
  <c r="D128" i="7"/>
  <c r="K128" i="7" s="1"/>
  <c r="E128" i="7"/>
  <c r="F128" i="7"/>
  <c r="G128" i="7"/>
  <c r="H128" i="7"/>
  <c r="B129" i="7"/>
  <c r="C129" i="7"/>
  <c r="D129" i="7"/>
  <c r="E129" i="7"/>
  <c r="F129" i="7"/>
  <c r="G129" i="7"/>
  <c r="H129" i="7"/>
  <c r="K129" i="7" l="1"/>
  <c r="L140" i="7" s="1"/>
  <c r="I128" i="7"/>
  <c r="I127" i="7"/>
  <c r="J141" i="7"/>
  <c r="J142" i="7"/>
  <c r="I129" i="7"/>
  <c r="J140" i="7" s="1"/>
  <c r="M129" i="7"/>
  <c r="M128" i="7"/>
  <c r="E64" i="17"/>
  <c r="F64" i="17"/>
  <c r="E65" i="17"/>
  <c r="F65" i="17"/>
  <c r="E66" i="17"/>
  <c r="F66" i="17"/>
  <c r="E67" i="17"/>
  <c r="F67" i="17"/>
  <c r="E68" i="17"/>
  <c r="F68" i="17"/>
  <c r="E69" i="17"/>
  <c r="F69" i="17"/>
  <c r="E70" i="17"/>
  <c r="F70" i="17"/>
  <c r="E71" i="17"/>
  <c r="F71" i="17"/>
  <c r="L138" i="7" l="1"/>
  <c r="L139" i="7"/>
  <c r="J138" i="7"/>
  <c r="J139" i="7"/>
  <c r="B122" i="7"/>
  <c r="C122" i="7"/>
  <c r="D122" i="7"/>
  <c r="K122" i="7" s="1"/>
  <c r="E122" i="7"/>
  <c r="M122" i="7" s="1"/>
  <c r="F122" i="7"/>
  <c r="G122" i="7"/>
  <c r="H122" i="7"/>
  <c r="B123" i="7"/>
  <c r="C123" i="7"/>
  <c r="D123" i="7"/>
  <c r="K123" i="7" s="1"/>
  <c r="E123" i="7"/>
  <c r="M123" i="7" s="1"/>
  <c r="F123" i="7"/>
  <c r="G123" i="7"/>
  <c r="H123" i="7"/>
  <c r="B124" i="7"/>
  <c r="C124" i="7"/>
  <c r="D124" i="7"/>
  <c r="E124" i="7"/>
  <c r="F124" i="7"/>
  <c r="G124" i="7"/>
  <c r="H124" i="7"/>
  <c r="B125" i="7"/>
  <c r="C125" i="7"/>
  <c r="D125" i="7"/>
  <c r="E125" i="7"/>
  <c r="F125" i="7"/>
  <c r="G125" i="7"/>
  <c r="H125" i="7"/>
  <c r="B126" i="7"/>
  <c r="C126" i="7"/>
  <c r="D126" i="7"/>
  <c r="E126" i="7"/>
  <c r="F126" i="7"/>
  <c r="G126" i="7"/>
  <c r="H126" i="7"/>
  <c r="M125" i="7" l="1"/>
  <c r="K124" i="7"/>
  <c r="K125" i="7"/>
  <c r="K126" i="7"/>
  <c r="L137" i="7" s="1"/>
  <c r="I126" i="7"/>
  <c r="J137" i="7" s="1"/>
  <c r="I124" i="7"/>
  <c r="I122" i="7"/>
  <c r="M126" i="7"/>
  <c r="M124" i="7"/>
  <c r="I125" i="7"/>
  <c r="I123" i="7"/>
  <c r="B116" i="7"/>
  <c r="C116" i="7"/>
  <c r="D116" i="7"/>
  <c r="E116" i="7"/>
  <c r="F116" i="7"/>
  <c r="G116" i="7"/>
  <c r="H116" i="7"/>
  <c r="B117" i="7"/>
  <c r="C117" i="7"/>
  <c r="D117" i="7"/>
  <c r="E117" i="7"/>
  <c r="F117" i="7"/>
  <c r="G117" i="7"/>
  <c r="H117" i="7"/>
  <c r="B118" i="7"/>
  <c r="C118" i="7"/>
  <c r="D118" i="7"/>
  <c r="E118" i="7"/>
  <c r="F118" i="7"/>
  <c r="G118" i="7"/>
  <c r="H118" i="7"/>
  <c r="B119" i="7"/>
  <c r="C119" i="7"/>
  <c r="D119" i="7"/>
  <c r="E119" i="7"/>
  <c r="F119" i="7"/>
  <c r="G119" i="7"/>
  <c r="H119" i="7"/>
  <c r="B120" i="7"/>
  <c r="C120" i="7"/>
  <c r="D120" i="7"/>
  <c r="K120" i="7" s="1"/>
  <c r="E120" i="7"/>
  <c r="F120" i="7"/>
  <c r="G120" i="7"/>
  <c r="H120" i="7"/>
  <c r="B121" i="7"/>
  <c r="C121" i="7"/>
  <c r="D121" i="7"/>
  <c r="E121" i="7"/>
  <c r="F121" i="7"/>
  <c r="G121" i="7"/>
  <c r="H121" i="7"/>
  <c r="F58" i="17"/>
  <c r="F59" i="17"/>
  <c r="F60" i="17"/>
  <c r="F61" i="17"/>
  <c r="F62" i="17"/>
  <c r="F63" i="17"/>
  <c r="E58" i="17"/>
  <c r="E59" i="17"/>
  <c r="E60" i="17"/>
  <c r="E61" i="17"/>
  <c r="E62" i="17"/>
  <c r="E63" i="17"/>
  <c r="L133" i="7" l="1"/>
  <c r="J135" i="7"/>
  <c r="J136" i="7"/>
  <c r="K121" i="7"/>
  <c r="L132" i="7" s="1"/>
  <c r="L134" i="7"/>
  <c r="L135" i="7"/>
  <c r="L136" i="7"/>
  <c r="K116" i="7"/>
  <c r="K119" i="7"/>
  <c r="K117" i="7"/>
  <c r="K118" i="7"/>
  <c r="I118" i="7"/>
  <c r="I116" i="7"/>
  <c r="J133" i="7"/>
  <c r="J134" i="7"/>
  <c r="I121" i="7"/>
  <c r="J132" i="7" s="1"/>
  <c r="I119" i="7"/>
  <c r="I117" i="7"/>
  <c r="I120" i="7"/>
  <c r="M121" i="7"/>
  <c r="M120" i="7"/>
  <c r="M119" i="7"/>
  <c r="M118" i="7"/>
  <c r="M117" i="7"/>
  <c r="M116" i="7"/>
  <c r="B113" i="7"/>
  <c r="C113" i="7"/>
  <c r="D113" i="7"/>
  <c r="E113" i="7"/>
  <c r="F113" i="7"/>
  <c r="G113" i="7"/>
  <c r="H113" i="7"/>
  <c r="B114" i="7"/>
  <c r="C114" i="7"/>
  <c r="D114" i="7"/>
  <c r="E114" i="7"/>
  <c r="F114" i="7"/>
  <c r="G114" i="7"/>
  <c r="H114" i="7"/>
  <c r="B115" i="7"/>
  <c r="C115" i="7"/>
  <c r="D115" i="7"/>
  <c r="E115" i="7"/>
  <c r="F115" i="7"/>
  <c r="G115" i="7"/>
  <c r="H115" i="7"/>
  <c r="F55" i="17"/>
  <c r="F56" i="17"/>
  <c r="F57" i="17"/>
  <c r="E55" i="17"/>
  <c r="E56" i="17"/>
  <c r="E57" i="17"/>
  <c r="L130" i="7" l="1"/>
  <c r="L131" i="7"/>
  <c r="L127" i="7"/>
  <c r="J129" i="7"/>
  <c r="L128" i="7"/>
  <c r="L129" i="7"/>
  <c r="J127" i="7"/>
  <c r="K113" i="7"/>
  <c r="J131" i="7"/>
  <c r="K114" i="7"/>
  <c r="K115" i="7"/>
  <c r="L126" i="7" s="1"/>
  <c r="I115" i="7"/>
  <c r="J126" i="7" s="1"/>
  <c r="I113" i="7"/>
  <c r="I114" i="7"/>
  <c r="J128" i="7"/>
  <c r="J130" i="7"/>
  <c r="M115" i="7"/>
  <c r="M114" i="7"/>
  <c r="M113" i="7"/>
  <c r="B110" i="7"/>
  <c r="C110" i="7"/>
  <c r="D110" i="7"/>
  <c r="E110" i="7"/>
  <c r="F110" i="7"/>
  <c r="G110" i="7"/>
  <c r="H110" i="7"/>
  <c r="B111" i="7"/>
  <c r="C111" i="7"/>
  <c r="D111" i="7"/>
  <c r="E111" i="7"/>
  <c r="F111" i="7"/>
  <c r="G111" i="7"/>
  <c r="H111" i="7"/>
  <c r="B112" i="7"/>
  <c r="C112" i="7"/>
  <c r="D112" i="7"/>
  <c r="E112" i="7"/>
  <c r="F112" i="7"/>
  <c r="G112" i="7"/>
  <c r="H112" i="7"/>
  <c r="E54" i="17"/>
  <c r="F54" i="17"/>
  <c r="L124" i="7" l="1"/>
  <c r="I112" i="7"/>
  <c r="J123" i="7" s="1"/>
  <c r="L125" i="7"/>
  <c r="J125" i="7"/>
  <c r="K110" i="7"/>
  <c r="I110" i="7"/>
  <c r="M111" i="7"/>
  <c r="M112" i="7"/>
  <c r="M110" i="7"/>
  <c r="J124" i="7"/>
  <c r="K111" i="7"/>
  <c r="K112" i="7"/>
  <c r="L123" i="7" s="1"/>
  <c r="I111" i="7"/>
  <c r="J122" i="7" s="1"/>
  <c r="F52" i="17"/>
  <c r="F53" i="17"/>
  <c r="E52" i="17"/>
  <c r="E53" i="17"/>
  <c r="L122" i="7" l="1"/>
  <c r="L121" i="7"/>
  <c r="J121" i="7"/>
  <c r="B109" i="7"/>
  <c r="C109" i="7"/>
  <c r="D109" i="7"/>
  <c r="E109" i="7"/>
  <c r="F109" i="7"/>
  <c r="G109" i="7"/>
  <c r="H109" i="7"/>
  <c r="K109" i="7" l="1"/>
  <c r="L120" i="7" s="1"/>
  <c r="M109" i="7"/>
  <c r="I109" i="7"/>
  <c r="J120" i="7" s="1"/>
  <c r="F51" i="17"/>
  <c r="E51" i="17"/>
  <c r="B108" i="7" l="1"/>
  <c r="C108" i="7"/>
  <c r="D108" i="7"/>
  <c r="K108" i="7" s="1"/>
  <c r="L119" i="7" s="1"/>
  <c r="E108" i="7"/>
  <c r="F108" i="7"/>
  <c r="G108" i="7"/>
  <c r="H108" i="7"/>
  <c r="E50" i="17"/>
  <c r="F50" i="17"/>
  <c r="I108" i="7" l="1"/>
  <c r="J119" i="7" s="1"/>
  <c r="M108" i="7"/>
  <c r="B106" i="7"/>
  <c r="C106" i="7"/>
  <c r="D106" i="7"/>
  <c r="E106" i="7"/>
  <c r="F106" i="7"/>
  <c r="G106" i="7"/>
  <c r="H106" i="7"/>
  <c r="B107" i="7"/>
  <c r="C107" i="7"/>
  <c r="D107" i="7"/>
  <c r="E107" i="7"/>
  <c r="F107" i="7"/>
  <c r="G107" i="7"/>
  <c r="H107" i="7"/>
  <c r="F48" i="17"/>
  <c r="F49" i="17"/>
  <c r="E48" i="17"/>
  <c r="E49" i="17"/>
  <c r="M106" i="7" l="1"/>
  <c r="M107" i="7"/>
  <c r="K107" i="7"/>
  <c r="L118" i="7" s="1"/>
  <c r="K106" i="7"/>
  <c r="L117" i="7" s="1"/>
  <c r="I107" i="7"/>
  <c r="J118" i="7" s="1"/>
  <c r="I106" i="7"/>
  <c r="J117" i="7" s="1"/>
  <c r="B104" i="7"/>
  <c r="C104" i="7"/>
  <c r="D104" i="7"/>
  <c r="E104" i="7"/>
  <c r="F104" i="7"/>
  <c r="G104" i="7"/>
  <c r="H104" i="7"/>
  <c r="B105" i="7"/>
  <c r="C105" i="7"/>
  <c r="D105" i="7"/>
  <c r="E105" i="7"/>
  <c r="F105" i="7"/>
  <c r="G105" i="7"/>
  <c r="H105" i="7"/>
  <c r="E46" i="17"/>
  <c r="F46" i="17"/>
  <c r="E47" i="17"/>
  <c r="F47" i="17"/>
  <c r="I104" i="7" l="1"/>
  <c r="I105" i="7"/>
  <c r="J116" i="7" s="1"/>
  <c r="M105" i="7"/>
  <c r="M104" i="7"/>
  <c r="K105" i="7"/>
  <c r="L116" i="7" s="1"/>
  <c r="K104" i="7"/>
  <c r="B102" i="7"/>
  <c r="C102" i="7"/>
  <c r="D102" i="7"/>
  <c r="E102" i="7"/>
  <c r="F102" i="7"/>
  <c r="G102" i="7"/>
  <c r="H102" i="7"/>
  <c r="B103" i="7"/>
  <c r="C103" i="7"/>
  <c r="D103" i="7"/>
  <c r="E103" i="7"/>
  <c r="F103" i="7"/>
  <c r="G103" i="7"/>
  <c r="H103" i="7"/>
  <c r="E44" i="17"/>
  <c r="F44" i="17"/>
  <c r="E45" i="17"/>
  <c r="F45" i="17"/>
  <c r="E43" i="17"/>
  <c r="F43" i="17"/>
  <c r="I102" i="7" l="1"/>
  <c r="L115" i="7"/>
  <c r="J115" i="7"/>
  <c r="M103" i="7"/>
  <c r="I103" i="7"/>
  <c r="M102" i="7"/>
  <c r="K103" i="7"/>
  <c r="L114" i="7" s="1"/>
  <c r="K102" i="7"/>
  <c r="L113" i="7" s="1"/>
  <c r="B100" i="7"/>
  <c r="C100" i="7"/>
  <c r="I100" i="7" s="1"/>
  <c r="D100" i="7"/>
  <c r="E100" i="7"/>
  <c r="F100" i="7"/>
  <c r="G100" i="7"/>
  <c r="H100" i="7"/>
  <c r="B101" i="7"/>
  <c r="C101" i="7"/>
  <c r="D101" i="7"/>
  <c r="E101" i="7"/>
  <c r="F101" i="7"/>
  <c r="G101" i="7"/>
  <c r="H101" i="7"/>
  <c r="J114" i="7" l="1"/>
  <c r="J113" i="7"/>
  <c r="M101" i="7"/>
  <c r="Q101" i="7" s="1"/>
  <c r="M100" i="7"/>
  <c r="Q100" i="7" s="1"/>
  <c r="K100" i="7"/>
  <c r="K101" i="7"/>
  <c r="I101" i="7"/>
  <c r="O100" i="7"/>
  <c r="F42" i="17"/>
  <c r="E42" i="17"/>
  <c r="O101" i="7" l="1"/>
  <c r="J112" i="7"/>
  <c r="P101" i="7"/>
  <c r="L112" i="7"/>
  <c r="L111" i="7"/>
  <c r="P100" i="7"/>
  <c r="J111" i="7"/>
  <c r="E98" i="7"/>
  <c r="E99" i="7"/>
  <c r="B98" i="7"/>
  <c r="C98" i="7"/>
  <c r="D98" i="7"/>
  <c r="F98" i="7"/>
  <c r="G98" i="7"/>
  <c r="H98" i="7"/>
  <c r="B99" i="7"/>
  <c r="C99" i="7"/>
  <c r="D99" i="7"/>
  <c r="F99" i="7"/>
  <c r="G99" i="7"/>
  <c r="H99" i="7"/>
  <c r="F40" i="17"/>
  <c r="F41" i="17"/>
  <c r="E40" i="17"/>
  <c r="E41" i="17"/>
  <c r="I98" i="7" l="1"/>
  <c r="I99" i="7"/>
  <c r="M99" i="7"/>
  <c r="Q99" i="7" s="1"/>
  <c r="K98" i="7"/>
  <c r="M98" i="7"/>
  <c r="Q98" i="7" s="1"/>
  <c r="K99" i="7"/>
  <c r="B96" i="7"/>
  <c r="C96" i="7"/>
  <c r="D96" i="7"/>
  <c r="E96" i="7"/>
  <c r="F96" i="7"/>
  <c r="G96" i="7"/>
  <c r="H96" i="7"/>
  <c r="B97" i="7"/>
  <c r="C97" i="7"/>
  <c r="D97" i="7"/>
  <c r="E97" i="7"/>
  <c r="F97" i="7"/>
  <c r="G97" i="7"/>
  <c r="H97" i="7"/>
  <c r="P98" i="7" l="1"/>
  <c r="L109" i="7"/>
  <c r="P99" i="7"/>
  <c r="L110" i="7"/>
  <c r="O99" i="7"/>
  <c r="J110" i="7"/>
  <c r="O98" i="7"/>
  <c r="J109" i="7"/>
  <c r="I97" i="7"/>
  <c r="I96" i="7"/>
  <c r="M96" i="7"/>
  <c r="Q96" i="7" s="1"/>
  <c r="K97" i="7"/>
  <c r="M97" i="7"/>
  <c r="Q97" i="7" s="1"/>
  <c r="K96" i="7"/>
  <c r="F5" i="17"/>
  <c r="F6" i="17"/>
  <c r="F7" i="17"/>
  <c r="F8" i="17"/>
  <c r="F9" i="17"/>
  <c r="F10" i="17"/>
  <c r="F11" i="17"/>
  <c r="F12" i="17"/>
  <c r="F13" i="17"/>
  <c r="F14" i="17"/>
  <c r="F15" i="17"/>
  <c r="F16" i="17"/>
  <c r="F17" i="17"/>
  <c r="F18" i="17"/>
  <c r="F19" i="17"/>
  <c r="F20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35" i="17"/>
  <c r="F36" i="17"/>
  <c r="F37" i="17"/>
  <c r="F38" i="17"/>
  <c r="F39" i="17"/>
  <c r="F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E29" i="17"/>
  <c r="E30" i="17"/>
  <c r="E31" i="17"/>
  <c r="E32" i="17"/>
  <c r="E33" i="17"/>
  <c r="E34" i="17"/>
  <c r="E35" i="17"/>
  <c r="E36" i="17"/>
  <c r="E37" i="17"/>
  <c r="E38" i="17"/>
  <c r="E39" i="17"/>
  <c r="E4" i="17"/>
  <c r="G131" i="17" l="1"/>
  <c r="G132" i="17"/>
  <c r="G135" i="17"/>
  <c r="G126" i="17"/>
  <c r="G128" i="17"/>
  <c r="G127" i="17"/>
  <c r="G125" i="17"/>
  <c r="G124" i="17"/>
  <c r="G134" i="17"/>
  <c r="G133" i="17"/>
  <c r="G130" i="17"/>
  <c r="G129" i="17"/>
  <c r="G119" i="17"/>
  <c r="G121" i="17"/>
  <c r="G123" i="17"/>
  <c r="G118" i="17"/>
  <c r="G120" i="17"/>
  <c r="G122" i="17"/>
  <c r="G116" i="17"/>
  <c r="G114" i="17"/>
  <c r="G112" i="17"/>
  <c r="G117" i="17"/>
  <c r="G115" i="17"/>
  <c r="G113" i="17"/>
  <c r="G100" i="17"/>
  <c r="G105" i="17"/>
  <c r="G108" i="17"/>
  <c r="G107" i="17"/>
  <c r="G103" i="17"/>
  <c r="G101" i="17"/>
  <c r="G109" i="17"/>
  <c r="G110" i="17"/>
  <c r="G104" i="17"/>
  <c r="G102" i="17"/>
  <c r="G111" i="17"/>
  <c r="G106" i="17"/>
  <c r="G96" i="17"/>
  <c r="G92" i="17"/>
  <c r="G88" i="17"/>
  <c r="G97" i="17"/>
  <c r="G93" i="17"/>
  <c r="G89" i="17"/>
  <c r="G98" i="17"/>
  <c r="G94" i="17"/>
  <c r="G90" i="17"/>
  <c r="G99" i="17"/>
  <c r="G95" i="17"/>
  <c r="G91" i="17"/>
  <c r="G86" i="17"/>
  <c r="G83" i="17"/>
  <c r="G81" i="17"/>
  <c r="G79" i="17"/>
  <c r="G84" i="17"/>
  <c r="G82" i="17"/>
  <c r="G80" i="17"/>
  <c r="G85" i="17"/>
  <c r="G75" i="17"/>
  <c r="G77" i="17"/>
  <c r="G76" i="17"/>
  <c r="G78" i="17"/>
  <c r="G87" i="17"/>
  <c r="G73" i="17"/>
  <c r="G72" i="17"/>
  <c r="G74" i="17"/>
  <c r="G64" i="17"/>
  <c r="G66" i="17"/>
  <c r="G70" i="17"/>
  <c r="G65" i="17"/>
  <c r="G68" i="17"/>
  <c r="G67" i="17"/>
  <c r="G69" i="17"/>
  <c r="G71" i="17"/>
  <c r="G58" i="17"/>
  <c r="G60" i="17"/>
  <c r="G62" i="17"/>
  <c r="G61" i="17"/>
  <c r="G59" i="17"/>
  <c r="G57" i="17"/>
  <c r="G63" i="17"/>
  <c r="G55" i="17"/>
  <c r="G56" i="17"/>
  <c r="P97" i="7"/>
  <c r="L108" i="7"/>
  <c r="P96" i="7"/>
  <c r="L107" i="7"/>
  <c r="O96" i="7"/>
  <c r="J107" i="7"/>
  <c r="G54" i="17"/>
  <c r="G53" i="17"/>
  <c r="G52" i="17"/>
  <c r="G51" i="17"/>
  <c r="G50" i="17"/>
  <c r="G49" i="17"/>
  <c r="G48" i="17"/>
  <c r="O97" i="7"/>
  <c r="J108" i="7"/>
  <c r="G36" i="17"/>
  <c r="G28" i="17"/>
  <c r="G24" i="17"/>
  <c r="G20" i="17"/>
  <c r="G16" i="17"/>
  <c r="G12" i="17"/>
  <c r="G8" i="17"/>
  <c r="G39" i="17"/>
  <c r="G35" i="17"/>
  <c r="G31" i="17"/>
  <c r="G27" i="17"/>
  <c r="G23" i="17"/>
  <c r="G19" i="17"/>
  <c r="G15" i="17"/>
  <c r="G11" i="17"/>
  <c r="G7" i="17"/>
  <c r="G4" i="17"/>
  <c r="G47" i="17"/>
  <c r="G46" i="17"/>
  <c r="G45" i="17"/>
  <c r="G43" i="17"/>
  <c r="G44" i="17"/>
  <c r="G42" i="17"/>
  <c r="G40" i="17"/>
  <c r="G41" i="17"/>
  <c r="G32" i="17"/>
  <c r="G38" i="17"/>
  <c r="G34" i="17"/>
  <c r="G30" i="17"/>
  <c r="G26" i="17"/>
  <c r="G22" i="17"/>
  <c r="G18" i="17"/>
  <c r="G14" i="17"/>
  <c r="G10" i="17"/>
  <c r="G6" i="17"/>
  <c r="G37" i="17"/>
  <c r="G33" i="17"/>
  <c r="G29" i="17"/>
  <c r="G25" i="17"/>
  <c r="G21" i="17"/>
  <c r="G17" i="17"/>
  <c r="G13" i="17"/>
  <c r="G9" i="17"/>
  <c r="G5" i="17"/>
  <c r="D21" i="17"/>
  <c r="F21" i="17" s="1"/>
  <c r="C21" i="17"/>
  <c r="B21" i="17"/>
  <c r="B93" i="7" l="1"/>
  <c r="C93" i="7"/>
  <c r="I93" i="7" s="1"/>
  <c r="D93" i="7"/>
  <c r="E93" i="7"/>
  <c r="F93" i="7"/>
  <c r="G93" i="7"/>
  <c r="H93" i="7"/>
  <c r="B94" i="7"/>
  <c r="C94" i="7"/>
  <c r="D94" i="7"/>
  <c r="E94" i="7"/>
  <c r="F94" i="7"/>
  <c r="G94" i="7"/>
  <c r="H94" i="7"/>
  <c r="B95" i="7"/>
  <c r="C95" i="7"/>
  <c r="D95" i="7"/>
  <c r="E95" i="7"/>
  <c r="F95" i="7"/>
  <c r="G95" i="7"/>
  <c r="H95" i="7"/>
  <c r="I95" i="7" l="1"/>
  <c r="O95" i="7"/>
  <c r="J106" i="7"/>
  <c r="K93" i="7"/>
  <c r="P93" i="7" s="1"/>
  <c r="O93" i="7"/>
  <c r="M95" i="7"/>
  <c r="Q95" i="7" s="1"/>
  <c r="K94" i="7"/>
  <c r="K95" i="7"/>
  <c r="I94" i="7"/>
  <c r="M94" i="7"/>
  <c r="Q94" i="7" s="1"/>
  <c r="M93" i="7"/>
  <c r="Q93" i="7" s="1"/>
  <c r="B90" i="7"/>
  <c r="C90" i="7"/>
  <c r="D90" i="7"/>
  <c r="E90" i="7"/>
  <c r="F90" i="7"/>
  <c r="G90" i="7"/>
  <c r="H90" i="7"/>
  <c r="B91" i="7"/>
  <c r="C91" i="7"/>
  <c r="D91" i="7"/>
  <c r="E91" i="7"/>
  <c r="F91" i="7"/>
  <c r="G91" i="7"/>
  <c r="H91" i="7"/>
  <c r="B92" i="7"/>
  <c r="C92" i="7"/>
  <c r="D92" i="7"/>
  <c r="E92" i="7"/>
  <c r="F92" i="7"/>
  <c r="G92" i="7"/>
  <c r="H92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33" i="7"/>
  <c r="P95" i="7" l="1"/>
  <c r="L106" i="7"/>
  <c r="O94" i="7"/>
  <c r="J105" i="7"/>
  <c r="J104" i="7"/>
  <c r="P94" i="7"/>
  <c r="L105" i="7"/>
  <c r="L104" i="7"/>
  <c r="K92" i="7"/>
  <c r="K90" i="7"/>
  <c r="I92" i="7"/>
  <c r="I91" i="7"/>
  <c r="I90" i="7"/>
  <c r="M90" i="7"/>
  <c r="Q90" i="7" s="1"/>
  <c r="K91" i="7"/>
  <c r="M92" i="7"/>
  <c r="Q92" i="7" s="1"/>
  <c r="M91" i="7"/>
  <c r="Q91" i="7" s="1"/>
  <c r="D89" i="7"/>
  <c r="E89" i="7"/>
  <c r="F89" i="7"/>
  <c r="B89" i="7"/>
  <c r="C89" i="7"/>
  <c r="G89" i="7"/>
  <c r="O90" i="7" l="1"/>
  <c r="J101" i="7"/>
  <c r="P92" i="7"/>
  <c r="L103" i="7"/>
  <c r="O91" i="7"/>
  <c r="J102" i="7"/>
  <c r="P91" i="7"/>
  <c r="L102" i="7"/>
  <c r="O92" i="7"/>
  <c r="J103" i="7"/>
  <c r="P90" i="7"/>
  <c r="L101" i="7"/>
  <c r="K89" i="7"/>
  <c r="M89" i="7"/>
  <c r="Q89" i="7" s="1"/>
  <c r="I89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33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E78" i="7"/>
  <c r="E79" i="7"/>
  <c r="E80" i="7"/>
  <c r="E81" i="7"/>
  <c r="E82" i="7"/>
  <c r="E83" i="7"/>
  <c r="E84" i="7"/>
  <c r="E85" i="7"/>
  <c r="E86" i="7"/>
  <c r="E87" i="7"/>
  <c r="E88" i="7"/>
  <c r="D6" i="7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E5" i="7"/>
  <c r="F5" i="7"/>
  <c r="D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5" i="7"/>
  <c r="I5" i="7" l="1"/>
  <c r="O89" i="7"/>
  <c r="J100" i="7"/>
  <c r="P89" i="7"/>
  <c r="L100" i="7"/>
  <c r="I87" i="7"/>
  <c r="I85" i="7"/>
  <c r="I83" i="7"/>
  <c r="I81" i="7"/>
  <c r="I79" i="7"/>
  <c r="I77" i="7"/>
  <c r="I75" i="7"/>
  <c r="I73" i="7"/>
  <c r="I71" i="7"/>
  <c r="I69" i="7"/>
  <c r="I67" i="7"/>
  <c r="I65" i="7"/>
  <c r="I63" i="7"/>
  <c r="I61" i="7"/>
  <c r="I59" i="7"/>
  <c r="I57" i="7"/>
  <c r="I55" i="7"/>
  <c r="I53" i="7"/>
  <c r="I51" i="7"/>
  <c r="I49" i="7"/>
  <c r="I47" i="7"/>
  <c r="I45" i="7"/>
  <c r="I43" i="7"/>
  <c r="I41" i="7"/>
  <c r="I39" i="7"/>
  <c r="I37" i="7"/>
  <c r="I35" i="7"/>
  <c r="I33" i="7"/>
  <c r="I31" i="7"/>
  <c r="I29" i="7"/>
  <c r="I27" i="7"/>
  <c r="I25" i="7"/>
  <c r="I23" i="7"/>
  <c r="I21" i="7"/>
  <c r="I19" i="7"/>
  <c r="I17" i="7"/>
  <c r="I15" i="7"/>
  <c r="I13" i="7"/>
  <c r="I11" i="7"/>
  <c r="I9" i="7"/>
  <c r="I7" i="7"/>
  <c r="I88" i="7"/>
  <c r="I86" i="7"/>
  <c r="I84" i="7"/>
  <c r="I82" i="7"/>
  <c r="I80" i="7"/>
  <c r="I78" i="7"/>
  <c r="I76" i="7"/>
  <c r="I74" i="7"/>
  <c r="I72" i="7"/>
  <c r="I70" i="7"/>
  <c r="I68" i="7"/>
  <c r="I66" i="7"/>
  <c r="I64" i="7"/>
  <c r="I62" i="7"/>
  <c r="I60" i="7"/>
  <c r="I58" i="7"/>
  <c r="I56" i="7"/>
  <c r="I54" i="7"/>
  <c r="I52" i="7"/>
  <c r="I50" i="7"/>
  <c r="I48" i="7"/>
  <c r="I46" i="7"/>
  <c r="I44" i="7"/>
  <c r="I42" i="7"/>
  <c r="I40" i="7"/>
  <c r="I38" i="7"/>
  <c r="I36" i="7"/>
  <c r="I34" i="7"/>
  <c r="I32" i="7"/>
  <c r="I30" i="7"/>
  <c r="I28" i="7"/>
  <c r="I26" i="7"/>
  <c r="I24" i="7"/>
  <c r="I22" i="7"/>
  <c r="I20" i="7"/>
  <c r="I18" i="7"/>
  <c r="I16" i="7"/>
  <c r="I14" i="7"/>
  <c r="I12" i="7"/>
  <c r="I10" i="7"/>
  <c r="I8" i="7"/>
  <c r="K5" i="7"/>
  <c r="M5" i="7"/>
  <c r="Q5" i="7" s="1"/>
  <c r="K87" i="7"/>
  <c r="K85" i="7"/>
  <c r="K83" i="7"/>
  <c r="K81" i="7"/>
  <c r="K79" i="7"/>
  <c r="K77" i="7"/>
  <c r="K75" i="7"/>
  <c r="K73" i="7"/>
  <c r="K71" i="7"/>
  <c r="K69" i="7"/>
  <c r="K67" i="7"/>
  <c r="K65" i="7"/>
  <c r="K63" i="7"/>
  <c r="K61" i="7"/>
  <c r="K59" i="7"/>
  <c r="K57" i="7"/>
  <c r="K55" i="7"/>
  <c r="K53" i="7"/>
  <c r="K51" i="7"/>
  <c r="K49" i="7"/>
  <c r="K47" i="7"/>
  <c r="K45" i="7"/>
  <c r="K43" i="7"/>
  <c r="K41" i="7"/>
  <c r="K39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11" i="7"/>
  <c r="K9" i="7"/>
  <c r="K7" i="7"/>
  <c r="M88" i="7"/>
  <c r="Q88" i="7" s="1"/>
  <c r="M86" i="7"/>
  <c r="Q86" i="7" s="1"/>
  <c r="M84" i="7"/>
  <c r="Q84" i="7" s="1"/>
  <c r="M82" i="7"/>
  <c r="Q82" i="7" s="1"/>
  <c r="M80" i="7"/>
  <c r="Q80" i="7" s="1"/>
  <c r="M78" i="7"/>
  <c r="Q78" i="7" s="1"/>
  <c r="M76" i="7"/>
  <c r="Q76" i="7" s="1"/>
  <c r="M74" i="7"/>
  <c r="Q74" i="7" s="1"/>
  <c r="M72" i="7"/>
  <c r="Q72" i="7" s="1"/>
  <c r="M70" i="7"/>
  <c r="Q70" i="7" s="1"/>
  <c r="M68" i="7"/>
  <c r="Q68" i="7" s="1"/>
  <c r="M66" i="7"/>
  <c r="Q66" i="7" s="1"/>
  <c r="M64" i="7"/>
  <c r="M62" i="7"/>
  <c r="M60" i="7"/>
  <c r="M58" i="7"/>
  <c r="M56" i="7"/>
  <c r="M54" i="7"/>
  <c r="M52" i="7"/>
  <c r="M50" i="7"/>
  <c r="M48" i="7"/>
  <c r="M46" i="7"/>
  <c r="M44" i="7"/>
  <c r="Q44" i="7" s="1"/>
  <c r="M42" i="7"/>
  <c r="Q42" i="7" s="1"/>
  <c r="M40" i="7"/>
  <c r="Q40" i="7" s="1"/>
  <c r="M38" i="7"/>
  <c r="Q38" i="7" s="1"/>
  <c r="M36" i="7"/>
  <c r="Q36" i="7" s="1"/>
  <c r="M34" i="7"/>
  <c r="Q34" i="7" s="1"/>
  <c r="M32" i="7"/>
  <c r="Q32" i="7" s="1"/>
  <c r="M30" i="7"/>
  <c r="M28" i="7"/>
  <c r="M26" i="7"/>
  <c r="M24" i="7"/>
  <c r="M22" i="7"/>
  <c r="M20" i="7"/>
  <c r="M18" i="7"/>
  <c r="M16" i="7"/>
  <c r="M14" i="7"/>
  <c r="M12" i="7"/>
  <c r="M10" i="7"/>
  <c r="Q10" i="7" s="1"/>
  <c r="M8" i="7"/>
  <c r="Q8" i="7" s="1"/>
  <c r="M6" i="7"/>
  <c r="Q6" i="7" s="1"/>
  <c r="I6" i="7"/>
  <c r="K88" i="7"/>
  <c r="K86" i="7"/>
  <c r="K84" i="7"/>
  <c r="K82" i="7"/>
  <c r="K80" i="7"/>
  <c r="K78" i="7"/>
  <c r="K76" i="7"/>
  <c r="K74" i="7"/>
  <c r="K72" i="7"/>
  <c r="K70" i="7"/>
  <c r="K68" i="7"/>
  <c r="K66" i="7"/>
  <c r="K64" i="7"/>
  <c r="K62" i="7"/>
  <c r="K60" i="7"/>
  <c r="K58" i="7"/>
  <c r="K56" i="7"/>
  <c r="K54" i="7"/>
  <c r="K52" i="7"/>
  <c r="K50" i="7"/>
  <c r="K48" i="7"/>
  <c r="K46" i="7"/>
  <c r="K44" i="7"/>
  <c r="K42" i="7"/>
  <c r="K40" i="7"/>
  <c r="K38" i="7"/>
  <c r="K36" i="7"/>
  <c r="K34" i="7"/>
  <c r="K32" i="7"/>
  <c r="K30" i="7"/>
  <c r="K28" i="7"/>
  <c r="K26" i="7"/>
  <c r="K24" i="7"/>
  <c r="K22" i="7"/>
  <c r="K20" i="7"/>
  <c r="K18" i="7"/>
  <c r="K16" i="7"/>
  <c r="K14" i="7"/>
  <c r="K12" i="7"/>
  <c r="K10" i="7"/>
  <c r="K8" i="7"/>
  <c r="K6" i="7"/>
  <c r="M87" i="7"/>
  <c r="Q87" i="7" s="1"/>
  <c r="M85" i="7"/>
  <c r="Q85" i="7" s="1"/>
  <c r="M83" i="7"/>
  <c r="Q83" i="7" s="1"/>
  <c r="M81" i="7"/>
  <c r="Q81" i="7" s="1"/>
  <c r="M79" i="7"/>
  <c r="Q79" i="7" s="1"/>
  <c r="M77" i="7"/>
  <c r="Q77" i="7" s="1"/>
  <c r="M75" i="7"/>
  <c r="Q75" i="7" s="1"/>
  <c r="M73" i="7"/>
  <c r="Q73" i="7" s="1"/>
  <c r="M71" i="7"/>
  <c r="Q71" i="7" s="1"/>
  <c r="M69" i="7"/>
  <c r="Q69" i="7" s="1"/>
  <c r="M67" i="7"/>
  <c r="Q67" i="7" s="1"/>
  <c r="M65" i="7"/>
  <c r="Q65" i="7" s="1"/>
  <c r="M63" i="7"/>
  <c r="M61" i="7"/>
  <c r="M59" i="7"/>
  <c r="M57" i="7"/>
  <c r="M55" i="7"/>
  <c r="M53" i="7"/>
  <c r="M51" i="7"/>
  <c r="M49" i="7"/>
  <c r="M47" i="7"/>
  <c r="M45" i="7"/>
  <c r="M43" i="7"/>
  <c r="Q43" i="7" s="1"/>
  <c r="M41" i="7"/>
  <c r="Q41" i="7" s="1"/>
  <c r="M39" i="7"/>
  <c r="Q39" i="7" s="1"/>
  <c r="M37" i="7"/>
  <c r="Q37" i="7" s="1"/>
  <c r="M35" i="7"/>
  <c r="Q35" i="7" s="1"/>
  <c r="M33" i="7"/>
  <c r="Q33" i="7" s="1"/>
  <c r="M31" i="7"/>
  <c r="Q31" i="7" s="1"/>
  <c r="M29" i="7"/>
  <c r="M27" i="7"/>
  <c r="M25" i="7"/>
  <c r="M23" i="7"/>
  <c r="M21" i="7"/>
  <c r="M19" i="7"/>
  <c r="M17" i="7"/>
  <c r="M15" i="7"/>
  <c r="M13" i="7"/>
  <c r="M11" i="7"/>
  <c r="M9" i="7"/>
  <c r="Q9" i="7" s="1"/>
  <c r="M7" i="7"/>
  <c r="Q7" i="7" s="1"/>
  <c r="O5" i="7"/>
  <c r="J17" i="7" l="1"/>
  <c r="J26" i="7"/>
  <c r="J34" i="7"/>
  <c r="J20" i="7"/>
  <c r="J25" i="7"/>
  <c r="J33" i="7"/>
  <c r="J41" i="7"/>
  <c r="J57" i="7"/>
  <c r="J65" i="7"/>
  <c r="J73" i="7"/>
  <c r="O38" i="7"/>
  <c r="J49" i="7"/>
  <c r="O70" i="7"/>
  <c r="J81" i="7"/>
  <c r="O78" i="7"/>
  <c r="J89" i="7"/>
  <c r="O86" i="7"/>
  <c r="J97" i="7"/>
  <c r="J22" i="7"/>
  <c r="J30" i="7"/>
  <c r="J38" i="7"/>
  <c r="O35" i="7"/>
  <c r="J46" i="7"/>
  <c r="O43" i="7"/>
  <c r="J54" i="7"/>
  <c r="J62" i="7"/>
  <c r="J70" i="7"/>
  <c r="O67" i="7"/>
  <c r="J78" i="7"/>
  <c r="O75" i="7"/>
  <c r="J86" i="7"/>
  <c r="O83" i="7"/>
  <c r="J94" i="7"/>
  <c r="L25" i="7"/>
  <c r="L33" i="7"/>
  <c r="L41" i="7"/>
  <c r="L57" i="7"/>
  <c r="L65" i="7"/>
  <c r="L73" i="7"/>
  <c r="O8" i="7"/>
  <c r="J19" i="7"/>
  <c r="J27" i="7"/>
  <c r="J35" i="7"/>
  <c r="O32" i="7"/>
  <c r="J43" i="7"/>
  <c r="O40" i="7"/>
  <c r="J51" i="7"/>
  <c r="J59" i="7"/>
  <c r="J67" i="7"/>
  <c r="J75" i="7"/>
  <c r="O72" i="7"/>
  <c r="J83" i="7"/>
  <c r="O80" i="7"/>
  <c r="J91" i="7"/>
  <c r="O88" i="7"/>
  <c r="J99" i="7"/>
  <c r="J24" i="7"/>
  <c r="J32" i="7"/>
  <c r="J40" i="7"/>
  <c r="O37" i="7"/>
  <c r="J48" i="7"/>
  <c r="J56" i="7"/>
  <c r="J64" i="7"/>
  <c r="J72" i="7"/>
  <c r="O69" i="7"/>
  <c r="J80" i="7"/>
  <c r="O77" i="7"/>
  <c r="J88" i="7"/>
  <c r="O85" i="7"/>
  <c r="J96" i="7"/>
  <c r="O10" i="7"/>
  <c r="J21" i="7"/>
  <c r="J29" i="7"/>
  <c r="J37" i="7"/>
  <c r="O34" i="7"/>
  <c r="J45" i="7"/>
  <c r="O42" i="7"/>
  <c r="J53" i="7"/>
  <c r="J61" i="7"/>
  <c r="J69" i="7"/>
  <c r="O66" i="7"/>
  <c r="J77" i="7"/>
  <c r="O74" i="7"/>
  <c r="J85" i="7"/>
  <c r="O82" i="7"/>
  <c r="J93" i="7"/>
  <c r="O7" i="7"/>
  <c r="J18" i="7"/>
  <c r="O31" i="7"/>
  <c r="J42" i="7"/>
  <c r="O39" i="7"/>
  <c r="J50" i="7"/>
  <c r="J58" i="7"/>
  <c r="J66" i="7"/>
  <c r="J74" i="7"/>
  <c r="O71" i="7"/>
  <c r="J82" i="7"/>
  <c r="O79" i="7"/>
  <c r="J90" i="7"/>
  <c r="O87" i="7"/>
  <c r="J98" i="7"/>
  <c r="O6" i="7"/>
  <c r="J23" i="7"/>
  <c r="J31" i="7"/>
  <c r="J39" i="7"/>
  <c r="O36" i="7"/>
  <c r="J47" i="7"/>
  <c r="O44" i="7"/>
  <c r="J55" i="7"/>
  <c r="J63" i="7"/>
  <c r="J71" i="7"/>
  <c r="O68" i="7"/>
  <c r="J79" i="7"/>
  <c r="O76" i="7"/>
  <c r="J87" i="7"/>
  <c r="O84" i="7"/>
  <c r="J95" i="7"/>
  <c r="O9" i="7"/>
  <c r="J28" i="7"/>
  <c r="J36" i="7"/>
  <c r="O33" i="7"/>
  <c r="J44" i="7"/>
  <c r="O41" i="7"/>
  <c r="J52" i="7"/>
  <c r="J60" i="7"/>
  <c r="J68" i="7"/>
  <c r="O65" i="7"/>
  <c r="J76" i="7"/>
  <c r="O73" i="7"/>
  <c r="J84" i="7"/>
  <c r="O81" i="7"/>
  <c r="J92" i="7"/>
  <c r="J16" i="7"/>
  <c r="P70" i="7"/>
  <c r="L81" i="7"/>
  <c r="P78" i="7"/>
  <c r="L89" i="7"/>
  <c r="P86" i="7"/>
  <c r="L97" i="7"/>
  <c r="L24" i="7"/>
  <c r="L32" i="7"/>
  <c r="L40" i="7"/>
  <c r="P37" i="7"/>
  <c r="L48" i="7"/>
  <c r="L56" i="7"/>
  <c r="L64" i="7"/>
  <c r="L72" i="7"/>
  <c r="P69" i="7"/>
  <c r="L80" i="7"/>
  <c r="P77" i="7"/>
  <c r="L88" i="7"/>
  <c r="P85" i="7"/>
  <c r="L96" i="7"/>
  <c r="P8" i="7"/>
  <c r="L19" i="7"/>
  <c r="L27" i="7"/>
  <c r="L35" i="7"/>
  <c r="P32" i="7"/>
  <c r="L43" i="7"/>
  <c r="P40" i="7"/>
  <c r="L51" i="7"/>
  <c r="L59" i="7"/>
  <c r="L67" i="7"/>
  <c r="L75" i="7"/>
  <c r="P72" i="7"/>
  <c r="L83" i="7"/>
  <c r="P80" i="7"/>
  <c r="L91" i="7"/>
  <c r="P88" i="7"/>
  <c r="L99" i="7"/>
  <c r="P7" i="7"/>
  <c r="L18" i="7"/>
  <c r="L26" i="7"/>
  <c r="L34" i="7"/>
  <c r="P31" i="7"/>
  <c r="L42" i="7"/>
  <c r="P39" i="7"/>
  <c r="L50" i="7"/>
  <c r="L58" i="7"/>
  <c r="L66" i="7"/>
  <c r="L74" i="7"/>
  <c r="P71" i="7"/>
  <c r="L82" i="7"/>
  <c r="P79" i="7"/>
  <c r="L90" i="7"/>
  <c r="P87" i="7"/>
  <c r="L98" i="7"/>
  <c r="P10" i="7"/>
  <c r="L21" i="7"/>
  <c r="L29" i="7"/>
  <c r="L37" i="7"/>
  <c r="P34" i="7"/>
  <c r="L45" i="7"/>
  <c r="P42" i="7"/>
  <c r="L53" i="7"/>
  <c r="L61" i="7"/>
  <c r="L69" i="7"/>
  <c r="P66" i="7"/>
  <c r="L77" i="7"/>
  <c r="P74" i="7"/>
  <c r="L85" i="7"/>
  <c r="P82" i="7"/>
  <c r="L93" i="7"/>
  <c r="P9" i="7"/>
  <c r="L20" i="7"/>
  <c r="L28" i="7"/>
  <c r="L36" i="7"/>
  <c r="P33" i="7"/>
  <c r="L44" i="7"/>
  <c r="P41" i="7"/>
  <c r="L52" i="7"/>
  <c r="L60" i="7"/>
  <c r="L68" i="7"/>
  <c r="P65" i="7"/>
  <c r="L76" i="7"/>
  <c r="P73" i="7"/>
  <c r="L84" i="7"/>
  <c r="P81" i="7"/>
  <c r="L92" i="7"/>
  <c r="P6" i="7"/>
  <c r="L17" i="7"/>
  <c r="P38" i="7"/>
  <c r="L49" i="7"/>
  <c r="L23" i="7"/>
  <c r="L31" i="7"/>
  <c r="L39" i="7"/>
  <c r="P36" i="7"/>
  <c r="L47" i="7"/>
  <c r="P44" i="7"/>
  <c r="L55" i="7"/>
  <c r="L63" i="7"/>
  <c r="L71" i="7"/>
  <c r="P68" i="7"/>
  <c r="L79" i="7"/>
  <c r="P76" i="7"/>
  <c r="L87" i="7"/>
  <c r="P84" i="7"/>
  <c r="L95" i="7"/>
  <c r="L22" i="7"/>
  <c r="L30" i="7"/>
  <c r="L38" i="7"/>
  <c r="P35" i="7"/>
  <c r="L46" i="7"/>
  <c r="P43" i="7"/>
  <c r="L54" i="7"/>
  <c r="L62" i="7"/>
  <c r="L70" i="7"/>
  <c r="P67" i="7"/>
  <c r="L78" i="7"/>
  <c r="P75" i="7"/>
  <c r="L86" i="7"/>
  <c r="P83" i="7"/>
  <c r="L94" i="7"/>
  <c r="P5" i="7"/>
  <c r="L16" i="7"/>
</calcChain>
</file>

<file path=xl/sharedStrings.xml><?xml version="1.0" encoding="utf-8"?>
<sst xmlns="http://schemas.openxmlformats.org/spreadsheetml/2006/main" count="1080" uniqueCount="517">
  <si>
    <t>Synthèse</t>
  </si>
  <si>
    <t>Date</t>
  </si>
  <si>
    <t>Lingot TA6V</t>
  </si>
  <si>
    <t>Massifs</t>
  </si>
  <si>
    <t>Copeaux</t>
  </si>
  <si>
    <t>Copeaux FerroTi</t>
  </si>
  <si>
    <t>FerroTi</t>
  </si>
  <si>
    <t>Eponges</t>
  </si>
  <si>
    <t>TiO2</t>
  </si>
  <si>
    <t>Massif/ Lingot</t>
  </si>
  <si>
    <t>Copeaux/ Lingot</t>
  </si>
  <si>
    <t>CopFeTi/Lingot</t>
  </si>
  <si>
    <t>Price data for Titanium Ingot 6Al 4V</t>
  </si>
  <si>
    <t>FOB Shipping Point, USA in USD/KG</t>
  </si>
  <si>
    <t>AMS 4928</t>
  </si>
  <si>
    <t>Low</t>
  </si>
  <si>
    <t>High</t>
  </si>
  <si>
    <t>Avg</t>
  </si>
  <si>
    <t xml:space="preserve"> -</t>
  </si>
  <si>
    <t>Price data for 6-4 Bulk Weldable in USD/KG</t>
  </si>
  <si>
    <t>Moyenne à 5 ans glissants</t>
  </si>
  <si>
    <t>Dec 01</t>
  </si>
  <si>
    <t>Feb 02</t>
  </si>
  <si>
    <t>Apr 02</t>
  </si>
  <si>
    <t>May 02</t>
  </si>
  <si>
    <t>Aug 02</t>
  </si>
  <si>
    <t>Dec 02</t>
  </si>
  <si>
    <t>Feb 03</t>
  </si>
  <si>
    <t>Apr 03</t>
  </si>
  <si>
    <t>May 03</t>
  </si>
  <si>
    <t>Aug 03</t>
  </si>
  <si>
    <t>Dec 03</t>
  </si>
  <si>
    <t>Feb 04</t>
  </si>
  <si>
    <t>Apr 04</t>
  </si>
  <si>
    <t>May 04</t>
  </si>
  <si>
    <t>Aug 04</t>
  </si>
  <si>
    <t>Dec 04</t>
  </si>
  <si>
    <t>Feb 05</t>
  </si>
  <si>
    <t>Apr 05</t>
  </si>
  <si>
    <t>May 05</t>
  </si>
  <si>
    <t>Aug 05</t>
  </si>
  <si>
    <t>Dec 05</t>
  </si>
  <si>
    <t>Feb 06</t>
  </si>
  <si>
    <t>Apr 06</t>
  </si>
  <si>
    <t>May 06</t>
  </si>
  <si>
    <t>Aug 06</t>
  </si>
  <si>
    <t>Dec 06</t>
  </si>
  <si>
    <t>Feb 07</t>
  </si>
  <si>
    <t>Apr 07</t>
  </si>
  <si>
    <t>May 07</t>
  </si>
  <si>
    <t>Aug 07</t>
  </si>
  <si>
    <t>Dec 07</t>
  </si>
  <si>
    <t>Feb 08</t>
  </si>
  <si>
    <t>Apr 08</t>
  </si>
  <si>
    <t>May 08</t>
  </si>
  <si>
    <t>Aug 08</t>
  </si>
  <si>
    <t>Dec 08</t>
  </si>
  <si>
    <t>Feb 09</t>
  </si>
  <si>
    <t>Apr 09</t>
  </si>
  <si>
    <t>May 09</t>
  </si>
  <si>
    <t>Aug 09</t>
  </si>
  <si>
    <t>Dec 09</t>
  </si>
  <si>
    <t>Feb 10</t>
  </si>
  <si>
    <t>Apr 10</t>
  </si>
  <si>
    <t>May 10</t>
  </si>
  <si>
    <t>Aug 10</t>
  </si>
  <si>
    <t>Price data for Turnings 6-4 - Aero Quality in USD/KG</t>
  </si>
  <si>
    <t>Colonne1</t>
  </si>
  <si>
    <t>Moyenne à 3 ans glissants</t>
  </si>
  <si>
    <t>Moyenne à 1 an glissant</t>
  </si>
  <si>
    <t>min 5 ans</t>
  </si>
  <si>
    <t xml:space="preserve">max 5 </t>
  </si>
  <si>
    <t>actuel</t>
  </si>
  <si>
    <t>demandé</t>
  </si>
  <si>
    <t>proposé</t>
  </si>
  <si>
    <t>Price data for Titanium Sponge</t>
  </si>
  <si>
    <t xml:space="preserve">TG100 12x25mm long-term contracts du TG100 12x25mm long-term contracts du TG100 12x25mm long-term contracts du Rotterdam </t>
  </si>
  <si>
    <t xml:space="preserve">* Reprise des chiffres précédents </t>
  </si>
  <si>
    <t>* A contrôler</t>
  </si>
  <si>
    <t>Données au 09/11/2017 - ARGUS METAL</t>
  </si>
  <si>
    <t>8.2000</t>
  </si>
  <si>
    <t>8.5000</t>
  </si>
  <si>
    <t>8.3500</t>
  </si>
  <si>
    <t>Price Data for Ferro Titanium</t>
  </si>
  <si>
    <t>FOB US Warehouse in USD/KG.</t>
  </si>
  <si>
    <t>3,94,08</t>
  </si>
  <si>
    <t>4.9825</t>
  </si>
  <si>
    <t>5.3352</t>
  </si>
  <si>
    <t>5.1589</t>
  </si>
  <si>
    <t>7.6500</t>
  </si>
  <si>
    <t>8.0027</t>
  </si>
  <si>
    <t>7.8264</t>
  </si>
  <si>
    <t>Price Data for Turnings - Ferro Ti Quality - Non Tin bearing</t>
  </si>
  <si>
    <t>85% Ti</t>
  </si>
  <si>
    <t>in USD/KG,</t>
  </si>
  <si>
    <t>Note - Click chart icon to see a chart of that column's data,</t>
  </si>
  <si>
    <t>Click here for print version of results,</t>
  </si>
  <si>
    <t>3.3069</t>
  </si>
  <si>
    <t>3.7479</t>
  </si>
  <si>
    <t>3.5274</t>
  </si>
  <si>
    <t>3.3620</t>
  </si>
  <si>
    <t>4.2439</t>
  </si>
  <si>
    <t>3.8030</t>
  </si>
  <si>
    <t>Dec 2001</t>
  </si>
  <si>
    <t>3.1967</t>
  </si>
  <si>
    <t>4.0785</t>
  </si>
  <si>
    <t>3.6376</t>
  </si>
  <si>
    <t>Feb 2002</t>
  </si>
  <si>
    <t>3.9683</t>
  </si>
  <si>
    <t>3.8581</t>
  </si>
  <si>
    <t>4.0234</t>
  </si>
  <si>
    <t>3.8856</t>
  </si>
  <si>
    <t>3.9132</t>
  </si>
  <si>
    <t>Apr 2002</t>
  </si>
  <si>
    <t>May 2002</t>
  </si>
  <si>
    <t>3.0865</t>
  </si>
  <si>
    <t>3.4172</t>
  </si>
  <si>
    <t>Aug 2002</t>
  </si>
  <si>
    <t>2.5353</t>
  </si>
  <si>
    <t>2.7558</t>
  </si>
  <si>
    <t>2.6455</t>
  </si>
  <si>
    <t>3.6927</t>
  </si>
  <si>
    <t>2.8660</t>
  </si>
  <si>
    <t>2.7007</t>
  </si>
  <si>
    <t>2.9762</t>
  </si>
  <si>
    <t>Dec 2002</t>
  </si>
  <si>
    <t>2.9211</t>
  </si>
  <si>
    <t>3.1416</t>
  </si>
  <si>
    <t>Feb 2003</t>
  </si>
  <si>
    <t>Apr 2003</t>
  </si>
  <si>
    <t>May 2003</t>
  </si>
  <si>
    <t>3.5825</t>
  </si>
  <si>
    <t>Aug 2003</t>
  </si>
  <si>
    <t>4.2990</t>
  </si>
  <si>
    <t>4.8502</t>
  </si>
  <si>
    <t>4.5746</t>
  </si>
  <si>
    <t>4.4092</t>
  </si>
  <si>
    <t>4.9604</t>
  </si>
  <si>
    <t>4.6848</t>
  </si>
  <si>
    <t>Dec 2003</t>
  </si>
  <si>
    <t>5.0706</t>
  </si>
  <si>
    <t>5.2911</t>
  </si>
  <si>
    <t>5.1809</t>
  </si>
  <si>
    <t>Feb 2004</t>
  </si>
  <si>
    <t>5.7320</t>
  </si>
  <si>
    <t>6.1729</t>
  </si>
  <si>
    <t>5.9525</t>
  </si>
  <si>
    <t>7.4957</t>
  </si>
  <si>
    <t>6.7241</t>
  </si>
  <si>
    <t>Apr 2004</t>
  </si>
  <si>
    <t>7.1650</t>
  </si>
  <si>
    <t>7.7162</t>
  </si>
  <si>
    <t>7.4406</t>
  </si>
  <si>
    <t>May 2004</t>
  </si>
  <si>
    <t>6.6139</t>
  </si>
  <si>
    <t>7.2201</t>
  </si>
  <si>
    <t>8.0469</t>
  </si>
  <si>
    <t>7.3304</t>
  </si>
  <si>
    <t>7.0548</t>
  </si>
  <si>
    <t>7.2752</t>
  </si>
  <si>
    <t>Aug 2004</t>
  </si>
  <si>
    <t>7.9366</t>
  </si>
  <si>
    <t>8.2673</t>
  </si>
  <si>
    <t>9.0389</t>
  </si>
  <si>
    <t>8.6531</t>
  </si>
  <si>
    <t>8.5980</t>
  </si>
  <si>
    <t>8.8185</t>
  </si>
  <si>
    <t>8.9287</t>
  </si>
  <si>
    <t>9.9208</t>
  </si>
  <si>
    <t>9.4248</t>
  </si>
  <si>
    <t>Dec 2004</t>
  </si>
  <si>
    <t>9.8657</t>
  </si>
  <si>
    <t>10.4168</t>
  </si>
  <si>
    <t>10.1413</t>
  </si>
  <si>
    <t>9.9759</t>
  </si>
  <si>
    <t>10.1964</t>
  </si>
  <si>
    <t>10.4719</t>
  </si>
  <si>
    <t>12.6766</t>
  </si>
  <si>
    <t>11.5743</t>
  </si>
  <si>
    <t>Feb 2005</t>
  </si>
  <si>
    <t>14.3300</t>
  </si>
  <si>
    <t>15.1568</t>
  </si>
  <si>
    <t>14.7434</t>
  </si>
  <si>
    <t>17.9125</t>
  </si>
  <si>
    <t>21.2195</t>
  </si>
  <si>
    <t>19.5660</t>
  </si>
  <si>
    <t>Apr 2005</t>
  </si>
  <si>
    <t>22.0462</t>
  </si>
  <si>
    <t>23.1485</t>
  </si>
  <si>
    <t>22.5974</t>
  </si>
  <si>
    <t>20.3927</t>
  </si>
  <si>
    <t>21.4950</t>
  </si>
  <si>
    <t>May 2005</t>
  </si>
  <si>
    <t>15.2119</t>
  </si>
  <si>
    <t>19.4007</t>
  </si>
  <si>
    <t>17.3063</t>
  </si>
  <si>
    <t>12.8603</t>
  </si>
  <si>
    <t>16.1672</t>
  </si>
  <si>
    <t>14.5137</t>
  </si>
  <si>
    <t>11.0231</t>
  </si>
  <si>
    <t>13.2277</t>
  </si>
  <si>
    <t>12.1254</t>
  </si>
  <si>
    <t>Aug 2005</t>
  </si>
  <si>
    <t>16.5347</t>
  </si>
  <si>
    <t>14.6975</t>
  </si>
  <si>
    <t>17.6370</t>
  </si>
  <si>
    <t>19.8416</t>
  </si>
  <si>
    <t>18.7393</t>
  </si>
  <si>
    <t>20.6683</t>
  </si>
  <si>
    <t>19.1526</t>
  </si>
  <si>
    <t>20.5765</t>
  </si>
  <si>
    <t>19.1067</t>
  </si>
  <si>
    <t>18.1881</t>
  </si>
  <si>
    <t>20.9439</t>
  </si>
  <si>
    <t>Dec 2005</t>
  </si>
  <si>
    <t>22.4596</t>
  </si>
  <si>
    <t>21.1506</t>
  </si>
  <si>
    <t>20.1172</t>
  </si>
  <si>
    <t>21.6328</t>
  </si>
  <si>
    <t>Feb 2006</t>
  </si>
  <si>
    <t>23.4241</t>
  </si>
  <si>
    <t>21.7706</t>
  </si>
  <si>
    <t>22.1564</t>
  </si>
  <si>
    <t>25.1327</t>
  </si>
  <si>
    <t>23.6445</t>
  </si>
  <si>
    <t>Apr 2006</t>
  </si>
  <si>
    <t>25.0776</t>
  </si>
  <si>
    <t>24.1130</t>
  </si>
  <si>
    <t>May 2006</t>
  </si>
  <si>
    <t>23.3322</t>
  </si>
  <si>
    <t>25.7206</t>
  </si>
  <si>
    <t>24.5264</t>
  </si>
  <si>
    <t>22.7076</t>
  </si>
  <si>
    <t>25.2429</t>
  </si>
  <si>
    <t>23.9752</t>
  </si>
  <si>
    <t>22.8178</t>
  </si>
  <si>
    <t>24.0304</t>
  </si>
  <si>
    <t>24.2508</t>
  </si>
  <si>
    <t>22.9418</t>
  </si>
  <si>
    <t>Aug 2006</t>
  </si>
  <si>
    <t>21.3573</t>
  </si>
  <si>
    <t>23.8375</t>
  </si>
  <si>
    <t>19.1986</t>
  </si>
  <si>
    <t>21.6788</t>
  </si>
  <si>
    <t>20.4387</t>
  </si>
  <si>
    <t>21.8625</t>
  </si>
  <si>
    <t>20.5305</t>
  </si>
  <si>
    <t>18.0044</t>
  </si>
  <si>
    <t>Dec 2006</t>
  </si>
  <si>
    <t>19.2904</t>
  </si>
  <si>
    <t>22.7811</t>
  </si>
  <si>
    <t>21.3113</t>
  </si>
  <si>
    <t>Feb 2007</t>
  </si>
  <si>
    <t>16.7551</t>
  </si>
  <si>
    <t>19.1802</t>
  </si>
  <si>
    <t>17.9677</t>
  </si>
  <si>
    <t>16.9756</t>
  </si>
  <si>
    <t>18.4086</t>
  </si>
  <si>
    <t>Apr 2007</t>
  </si>
  <si>
    <t>14.8812</t>
  </si>
  <si>
    <t>17.0858</t>
  </si>
  <si>
    <t>15.9835</t>
  </si>
  <si>
    <t>15.4323</t>
  </si>
  <si>
    <t>May 2007</t>
  </si>
  <si>
    <t>14.6056</t>
  </si>
  <si>
    <t>12.7868</t>
  </si>
  <si>
    <t>14.7710</t>
  </si>
  <si>
    <t>16.2040</t>
  </si>
  <si>
    <t>12.4010</t>
  </si>
  <si>
    <t>13.5033</t>
  </si>
  <si>
    <t>15.7079</t>
  </si>
  <si>
    <t>14.0545</t>
  </si>
  <si>
    <t>Aug 2007</t>
  </si>
  <si>
    <t>11.8498</t>
  </si>
  <si>
    <t>13.0899</t>
  </si>
  <si>
    <t>13.3655</t>
  </si>
  <si>
    <t>9.7830</t>
  </si>
  <si>
    <t>11.5054</t>
  </si>
  <si>
    <t>10.3342</t>
  </si>
  <si>
    <t>13.7789</t>
  </si>
  <si>
    <t>12.0565</t>
  </si>
  <si>
    <t>11.7120</t>
  </si>
  <si>
    <t>9.5074</t>
  </si>
  <si>
    <t>12.5388</t>
  </si>
  <si>
    <t>Dec 2007</t>
  </si>
  <si>
    <t>11.9417</t>
  </si>
  <si>
    <t>10.3801</t>
  </si>
  <si>
    <t>11.2068</t>
  </si>
  <si>
    <t>10.0126</t>
  </si>
  <si>
    <t>Feb 2008</t>
  </si>
  <si>
    <t>9.0022</t>
  </si>
  <si>
    <t>9.3696</t>
  </si>
  <si>
    <t>Apr 2008</t>
  </si>
  <si>
    <t>9.1859</t>
  </si>
  <si>
    <t>10.1045</t>
  </si>
  <si>
    <t>May 2008</t>
  </si>
  <si>
    <t>8.9563</t>
  </si>
  <si>
    <t>9.9897</t>
  </si>
  <si>
    <t>11.1609</t>
  </si>
  <si>
    <t>10.0586</t>
  </si>
  <si>
    <t>9.6452</t>
  </si>
  <si>
    <t>Aug 2008</t>
  </si>
  <si>
    <t>6.9813</t>
  </si>
  <si>
    <t>8.0836</t>
  </si>
  <si>
    <t>3.2187</t>
  </si>
  <si>
    <t>4.1998</t>
  </si>
  <si>
    <t>3.4723</t>
  </si>
  <si>
    <t>Dec 2008</t>
  </si>
  <si>
    <t>1.5432</t>
  </si>
  <si>
    <t>1.2125</t>
  </si>
  <si>
    <t>3.1140</t>
  </si>
  <si>
    <t>2.1633</t>
  </si>
  <si>
    <t>Feb 2009</t>
  </si>
  <si>
    <t>1.4330</t>
  </si>
  <si>
    <t>2.1219</t>
  </si>
  <si>
    <t>1.7775</t>
  </si>
  <si>
    <t>2.3149</t>
  </si>
  <si>
    <t>1.8739</t>
  </si>
  <si>
    <t>1.2493</t>
  </si>
  <si>
    <t>1.9842</t>
  </si>
  <si>
    <t>1.6167</t>
  </si>
  <si>
    <t>2.2046</t>
  </si>
  <si>
    <t>1.7270</t>
  </si>
  <si>
    <t>Apr 2009</t>
  </si>
  <si>
    <t>1.1023</t>
  </si>
  <si>
    <t>1.6535</t>
  </si>
  <si>
    <t>May 2009</t>
  </si>
  <si>
    <t>0.8818</t>
  </si>
  <si>
    <t>1.8372</t>
  </si>
  <si>
    <t>1.3595</t>
  </si>
  <si>
    <t>2.1311</t>
  </si>
  <si>
    <t>1.5065</t>
  </si>
  <si>
    <t>0.8451</t>
  </si>
  <si>
    <t>1.4146</t>
  </si>
  <si>
    <t>1.4881</t>
  </si>
  <si>
    <t>0.4960</t>
  </si>
  <si>
    <t>1.3228</t>
  </si>
  <si>
    <t>0.9094</t>
  </si>
  <si>
    <t>Aug 2009</t>
  </si>
  <si>
    <t>1.3779</t>
  </si>
  <si>
    <t>2.0668</t>
  </si>
  <si>
    <t>1.7224</t>
  </si>
  <si>
    <t>2.4802</t>
  </si>
  <si>
    <t>2.2322</t>
  </si>
  <si>
    <t>2.0944</t>
  </si>
  <si>
    <t>2.5078</t>
  </si>
  <si>
    <t>Dec 2009</t>
  </si>
  <si>
    <t>4.1337</t>
  </si>
  <si>
    <t>5.2176</t>
  </si>
  <si>
    <t>4.2623</t>
  </si>
  <si>
    <t>4.9237</t>
  </si>
  <si>
    <t>5.9157</t>
  </si>
  <si>
    <t>5.4197</t>
  </si>
  <si>
    <t>4.9971</t>
  </si>
  <si>
    <t>6.3567</t>
  </si>
  <si>
    <t>5.6769</t>
  </si>
  <si>
    <t>Feb 2010</t>
  </si>
  <si>
    <t>5.5667</t>
  </si>
  <si>
    <t>6.4210</t>
  </si>
  <si>
    <t>7.5508</t>
  </si>
  <si>
    <t>8.1571</t>
  </si>
  <si>
    <t>7.3855</t>
  </si>
  <si>
    <t>Apr 2010</t>
  </si>
  <si>
    <t>6.9886</t>
  </si>
  <si>
    <t>7.9146</t>
  </si>
  <si>
    <t>7.4516</t>
  </si>
  <si>
    <t>7.0768</t>
  </si>
  <si>
    <t>7.8484</t>
  </si>
  <si>
    <t>7.4626</t>
  </si>
  <si>
    <t>May 2010</t>
  </si>
  <si>
    <t>7.7988</t>
  </si>
  <si>
    <t>7.6473</t>
  </si>
  <si>
    <t>7.6886</t>
  </si>
  <si>
    <t>7.8126</t>
  </si>
  <si>
    <t>8.0193</t>
  </si>
  <si>
    <t>7.7851</t>
  </si>
  <si>
    <t>7.5618</t>
  </si>
  <si>
    <t>7.4185</t>
  </si>
  <si>
    <t>Aug 2010</t>
  </si>
  <si>
    <t>7.3120</t>
  </si>
  <si>
    <t>7.5325</t>
  </si>
  <si>
    <t>7.4222</t>
  </si>
  <si>
    <t>7.4682</t>
  </si>
  <si>
    <t>7.5784</t>
  </si>
  <si>
    <t>7.3414</t>
  </si>
  <si>
    <t>7.3634</t>
  </si>
  <si>
    <t>7.5839</t>
  </si>
  <si>
    <t>7.4737</t>
  </si>
  <si>
    <t>7.6059</t>
  </si>
  <si>
    <t>Dec 2010</t>
  </si>
  <si>
    <t>8.3776</t>
  </si>
  <si>
    <t>8.7082</t>
  </si>
  <si>
    <t>Feb 2011</t>
  </si>
  <si>
    <t>9.2227</t>
  </si>
  <si>
    <t>9.1124</t>
  </si>
  <si>
    <t>9.1492</t>
  </si>
  <si>
    <t>9.3145</t>
  </si>
  <si>
    <t>9.5350</t>
  </si>
  <si>
    <t>9.4523</t>
  </si>
  <si>
    <t>9.6728</t>
  </si>
  <si>
    <t>9.5625</t>
  </si>
  <si>
    <t>Apr 2011</t>
  </si>
  <si>
    <t>9.2815</t>
  </si>
  <si>
    <t>9.5019</t>
  </si>
  <si>
    <t>9.3917</t>
  </si>
  <si>
    <t>9.6562</t>
  </si>
  <si>
    <t>9.8767</t>
  </si>
  <si>
    <t>9.7665</t>
  </si>
  <si>
    <t>May 2011</t>
  </si>
  <si>
    <t>9.7279</t>
  </si>
  <si>
    <t>9.6177</t>
  </si>
  <si>
    <t>9.5901</t>
  </si>
  <si>
    <t>9.8106</t>
  </si>
  <si>
    <t>9.7003</t>
  </si>
  <si>
    <t>9.9483</t>
  </si>
  <si>
    <t>9.8381</t>
  </si>
  <si>
    <t>10.0035</t>
  </si>
  <si>
    <t>10.2239</t>
  </si>
  <si>
    <t>10.1137</t>
  </si>
  <si>
    <t>Aug 2011</t>
  </si>
  <si>
    <t>10.3617</t>
  </si>
  <si>
    <t>10.5822</t>
  </si>
  <si>
    <t>10.3985</t>
  </si>
  <si>
    <t>10.6189</t>
  </si>
  <si>
    <t>10.5087</t>
  </si>
  <si>
    <t>10.2074</t>
  </si>
  <si>
    <t>10.4279</t>
  </si>
  <si>
    <t>10.3176</t>
  </si>
  <si>
    <t>10.4940</t>
  </si>
  <si>
    <t>10.7145</t>
  </si>
  <si>
    <t>10.6042</t>
  </si>
  <si>
    <t>10.0310</t>
  </si>
  <si>
    <t>9.8932</t>
  </si>
  <si>
    <t>9.2594</t>
  </si>
  <si>
    <t>9.4799</t>
  </si>
  <si>
    <t>Dec 2011</t>
  </si>
  <si>
    <t>9.0114</t>
  </si>
  <si>
    <t>9.2318</t>
  </si>
  <si>
    <t>9.1216</t>
  </si>
  <si>
    <t>Feb 2012</t>
  </si>
  <si>
    <t>8.6256</t>
  </si>
  <si>
    <t>8.8460</t>
  </si>
  <si>
    <t>8.7358</t>
  </si>
  <si>
    <t>8.8736</t>
  </si>
  <si>
    <t>8.7634</t>
  </si>
  <si>
    <t>8.5539</t>
  </si>
  <si>
    <t>8.7744</t>
  </si>
  <si>
    <t>8.6642</t>
  </si>
  <si>
    <t>8.7523</t>
  </si>
  <si>
    <t>8.9728</t>
  </si>
  <si>
    <t>8.8626</t>
  </si>
  <si>
    <t>Apr 2012</t>
  </si>
  <si>
    <t>8.5705</t>
  </si>
  <si>
    <t>8.7909</t>
  </si>
  <si>
    <t>8.6807</t>
  </si>
  <si>
    <t>May 2012</t>
  </si>
  <si>
    <t>8.1020</t>
  </si>
  <si>
    <t>8.3224</t>
  </si>
  <si>
    <t>8.2122</t>
  </si>
  <si>
    <t>8.4327</t>
  </si>
  <si>
    <t>7.1871</t>
  </si>
  <si>
    <t>7.4075</t>
  </si>
  <si>
    <t>7.2973</t>
  </si>
  <si>
    <t>6.3383</t>
  </si>
  <si>
    <t>6.5587</t>
  </si>
  <si>
    <t>6.4485</t>
  </si>
  <si>
    <t>6.3934</t>
  </si>
  <si>
    <t>6.5036</t>
  </si>
  <si>
    <t>6.0186</t>
  </si>
  <si>
    <t>6.2391</t>
  </si>
  <si>
    <t>6.1288</t>
  </si>
  <si>
    <t>6.3493</t>
  </si>
  <si>
    <t>5.8422</t>
  </si>
  <si>
    <t>6.0351</t>
  </si>
  <si>
    <t>6.2556</t>
  </si>
  <si>
    <t>6.1454</t>
  </si>
  <si>
    <t>5.5391</t>
  </si>
  <si>
    <t>5.7596</t>
  </si>
  <si>
    <t>5.6493</t>
  </si>
  <si>
    <t>5.7045</t>
  </si>
  <si>
    <t>5.9249</t>
  </si>
  <si>
    <t>5.8147</t>
  </si>
  <si>
    <t>5.5336</t>
  </si>
  <si>
    <t>5.6328</t>
  </si>
  <si>
    <t>5.5116</t>
  </si>
  <si>
    <t>5.6218</t>
  </si>
  <si>
    <t>5.5942</t>
  </si>
  <si>
    <t>5.7871</t>
  </si>
  <si>
    <t>5.6907</t>
  </si>
  <si>
    <t>5.4840</t>
  </si>
  <si>
    <t>5.5804</t>
  </si>
  <si>
    <t>Dec 2012</t>
  </si>
  <si>
    <t>13.1175</t>
  </si>
  <si>
    <t>12.9521</t>
  </si>
  <si>
    <t>12.6104</t>
  </si>
  <si>
    <t>13.0073</t>
  </si>
  <si>
    <t>12.8088</t>
  </si>
  <si>
    <t>Feb 2013</t>
  </si>
  <si>
    <t>12.3900</t>
  </si>
  <si>
    <t>12.6986</t>
  </si>
  <si>
    <t>titanium-dioxide-india</t>
  </si>
  <si>
    <t>Metal Prices</t>
  </si>
  <si>
    <t>Average</t>
  </si>
  <si>
    <t>titanium-grade-2-slab-rotterdam</t>
  </si>
  <si>
    <t>9.5000</t>
  </si>
  <si>
    <t>10.2000</t>
  </si>
  <si>
    <t>9.8500</t>
  </si>
  <si>
    <t>titanium-cp-grade-2-ingot-rotterdam</t>
  </si>
  <si>
    <t>9.8</t>
  </si>
  <si>
    <t>9.4</t>
  </si>
  <si>
    <t>titanium-ingot-6al-4v-rotterdam</t>
  </si>
  <si>
    <t>Lingot TA6V commodité
$/kg</t>
  </si>
  <si>
    <t>Lingot TA6V Aero
$/kg</t>
  </si>
  <si>
    <t>Lingot TA6V commodité</t>
  </si>
  <si>
    <t>Lingot TA6V Aero</t>
  </si>
  <si>
    <t>* Reprise des chiffres précédents</t>
  </si>
  <si>
    <t>USD/EUR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</si>
</sst>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%"/>
    <numFmt numFmtId="165" formatCode="0.000"/>
    <numFmt numFmtId="166" formatCode="0.0000"/>
    <numFmt numFmtId="167" formatCode="#,##0.0000\ &quot;€&quot;"/>
    <numFmt numFmtId="168" formatCode="_-* #,##0.0000\ _€_-;\-* #,##0.0000\ _€_-;_-* &quot;-&quot;??\ _€_-;_-@_-"/>
  </numFmts>
  <fonts count="28" x14ac:knownFonts="1">
    <font>
      <sz val="11"/>
      <color theme="1"/>
      <name val="Calibri"/>
      <family val="2"/>
      <scheme val="minor"/>
    </font>
    <font>
      <b/>
      <sz val="13.5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color rgb="FF00008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rgb="FFFFFFFF"/>
      <name val="Arial"/>
      <family val="2"/>
    </font>
    <font>
      <sz val="11"/>
      <color rgb="FF000000"/>
      <name val="Arial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sz val="12"/>
      <name val="Arial"/>
      <family val="2"/>
    </font>
    <font>
      <sz val="9"/>
      <color rgb="FF333333"/>
      <name val="Trebuchet MS"/>
      <family val="2"/>
      <charset val="1"/>
    </font>
    <font>
      <sz val="11"/>
      <color rgb="FF000000"/>
      <name val="Calibri"/>
      <family val="2"/>
    </font>
    <font>
      <sz val="9"/>
      <color rgb="FF333333"/>
      <name val="Arial"/>
      <family val="2"/>
    </font>
    <font>
      <sz val="12"/>
      <color rgb="FF333333"/>
      <name val="Arial"/>
      <family val="2"/>
    </font>
    <font>
      <sz val="10"/>
      <color rgb="FF333333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17" fontId="3" fillId="0" borderId="0" xfId="0" applyNumberFormat="1" applyFont="1"/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164" fontId="0" fillId="0" borderId="0" xfId="1" applyNumberFormat="1" applyFont="1"/>
    <xf numFmtId="164" fontId="0" fillId="0" borderId="0" xfId="0" applyNumberFormat="1"/>
    <xf numFmtId="0" fontId="0" fillId="0" borderId="0" xfId="0" applyAlignment="1">
      <alignment vertical="center" wrapText="1"/>
    </xf>
    <xf numFmtId="17" fontId="0" fillId="0" borderId="0" xfId="0" applyNumberFormat="1"/>
    <xf numFmtId="17" fontId="0" fillId="0" borderId="0" xfId="0" applyNumberFormat="1" applyAlignment="1">
      <alignment vertical="center" wrapText="1"/>
    </xf>
    <xf numFmtId="165" fontId="0" fillId="0" borderId="0" xfId="0" applyNumberFormat="1"/>
    <xf numFmtId="0" fontId="0" fillId="2" borderId="0" xfId="0" applyFill="1"/>
    <xf numFmtId="164" fontId="0" fillId="2" borderId="0" xfId="1" applyNumberFormat="1" applyFont="1" applyFill="1"/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right" vertical="center" wrapText="1" indent="1"/>
    </xf>
    <xf numFmtId="15" fontId="11" fillId="0" borderId="0" xfId="0" applyNumberFormat="1" applyFont="1" applyAlignment="1">
      <alignment horizontal="center" vertical="center" wrapText="1"/>
    </xf>
    <xf numFmtId="17" fontId="0" fillId="0" borderId="2" xfId="0" applyNumberForma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166" fontId="0" fillId="0" borderId="3" xfId="0" applyNumberFormat="1" applyBorder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0" fillId="0" borderId="3" xfId="0" applyBorder="1" applyAlignment="1">
      <alignment horizontal="left"/>
    </xf>
    <xf numFmtId="17" fontId="0" fillId="0" borderId="3" xfId="0" applyNumberFormat="1" applyBorder="1" applyAlignment="1">
      <alignment horizontal="left"/>
    </xf>
    <xf numFmtId="0" fontId="0" fillId="0" borderId="0" xfId="0" applyAlignment="1">
      <alignment horizontal="left"/>
    </xf>
    <xf numFmtId="165" fontId="0" fillId="0" borderId="3" xfId="0" applyNumberFormat="1" applyBorder="1"/>
    <xf numFmtId="0" fontId="13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0" fillId="0" borderId="3" xfId="0" applyBorder="1" applyAlignment="1">
      <alignment wrapText="1"/>
    </xf>
    <xf numFmtId="2" fontId="0" fillId="0" borderId="3" xfId="0" applyNumberFormat="1" applyBorder="1"/>
    <xf numFmtId="1" fontId="0" fillId="0" borderId="3" xfId="0" applyNumberFormat="1" applyBorder="1"/>
    <xf numFmtId="0" fontId="14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17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166" fontId="5" fillId="0" borderId="0" xfId="0" applyNumberFormat="1" applyFont="1" applyAlignment="1">
      <alignment horizontal="right" wrapText="1"/>
    </xf>
    <xf numFmtId="0" fontId="6" fillId="0" borderId="0" xfId="0" applyFont="1" applyAlignment="1">
      <alignment horizontal="left" wrapText="1"/>
    </xf>
    <xf numFmtId="166" fontId="3" fillId="0" borderId="0" xfId="0" applyNumberFormat="1" applyFont="1" applyAlignment="1">
      <alignment horizontal="center"/>
    </xf>
    <xf numFmtId="165" fontId="0" fillId="0" borderId="3" xfId="0" applyNumberFormat="1" applyBorder="1" applyAlignment="1">
      <alignment horizontal="right"/>
    </xf>
    <xf numFmtId="0" fontId="3" fillId="3" borderId="0" xfId="0" applyFont="1" applyFill="1" applyAlignment="1">
      <alignment horizontal="center"/>
    </xf>
    <xf numFmtId="2" fontId="0" fillId="3" borderId="3" xfId="0" applyNumberFormat="1" applyFill="1" applyBorder="1"/>
    <xf numFmtId="17" fontId="0" fillId="0" borderId="5" xfId="0" applyNumberFormat="1" applyBorder="1" applyAlignment="1">
      <alignment horizontal="left"/>
    </xf>
    <xf numFmtId="17" fontId="0" fillId="0" borderId="6" xfId="0" applyNumberFormat="1" applyBorder="1" applyAlignment="1">
      <alignment horizontal="left"/>
    </xf>
    <xf numFmtId="166" fontId="0" fillId="4" borderId="3" xfId="0" applyNumberFormat="1" applyFill="1" applyBorder="1"/>
    <xf numFmtId="165" fontId="0" fillId="4" borderId="3" xfId="0" applyNumberFormat="1" applyFill="1" applyBorder="1"/>
    <xf numFmtId="0" fontId="15" fillId="3" borderId="0" xfId="0" applyFont="1" applyFill="1" applyAlignment="1">
      <alignment horizontal="center"/>
    </xf>
    <xf numFmtId="17" fontId="3" fillId="0" borderId="7" xfId="0" applyNumberFormat="1" applyFont="1" applyBorder="1" applyAlignment="1">
      <alignment horizontal="left"/>
    </xf>
    <xf numFmtId="17" fontId="3" fillId="0" borderId="4" xfId="0" applyNumberFormat="1" applyFont="1" applyBorder="1" applyAlignment="1">
      <alignment horizontal="left"/>
    </xf>
    <xf numFmtId="17" fontId="3" fillId="0" borderId="11" xfId="0" applyNumberFormat="1" applyFont="1" applyBorder="1" applyAlignment="1">
      <alignment horizontal="left"/>
    </xf>
    <xf numFmtId="165" fontId="3" fillId="0" borderId="10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5" fontId="3" fillId="0" borderId="13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right" wrapText="1"/>
    </xf>
    <xf numFmtId="166" fontId="5" fillId="0" borderId="9" xfId="0" applyNumberFormat="1" applyFont="1" applyBorder="1" applyAlignment="1">
      <alignment horizontal="right" wrapText="1"/>
    </xf>
    <xf numFmtId="166" fontId="5" fillId="0" borderId="10" xfId="0" applyNumberFormat="1" applyFont="1" applyBorder="1" applyAlignment="1">
      <alignment horizontal="right" wrapText="1"/>
    </xf>
    <xf numFmtId="166" fontId="5" fillId="0" borderId="12" xfId="0" applyNumberFormat="1" applyFont="1" applyBorder="1" applyAlignment="1">
      <alignment horizontal="right" wrapText="1"/>
    </xf>
    <xf numFmtId="166" fontId="5" fillId="0" borderId="13" xfId="0" applyNumberFormat="1" applyFont="1" applyBorder="1" applyAlignment="1">
      <alignment horizontal="right" wrapText="1"/>
    </xf>
    <xf numFmtId="166" fontId="3" fillId="0" borderId="8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166" fontId="3" fillId="0" borderId="10" xfId="0" applyNumberFormat="1" applyFont="1" applyBorder="1" applyAlignment="1">
      <alignment horizontal="center"/>
    </xf>
    <xf numFmtId="166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/>
    </xf>
    <xf numFmtId="0" fontId="15" fillId="0" borderId="9" xfId="0" applyFont="1" applyBorder="1" applyAlignment="1">
      <alignment horizontal="center"/>
    </xf>
    <xf numFmtId="15" fontId="0" fillId="0" borderId="0" xfId="0" applyNumberFormat="1"/>
    <xf numFmtId="0" fontId="16" fillId="0" borderId="0" xfId="0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17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 wrapText="1"/>
    </xf>
    <xf numFmtId="0" fontId="19" fillId="0" borderId="0" xfId="0" applyFont="1" applyAlignment="1">
      <alignment horizontal="left"/>
    </xf>
    <xf numFmtId="0" fontId="17" fillId="0" borderId="0" xfId="0" applyFont="1" applyAlignment="1">
      <alignment vertical="center" wrapText="1"/>
    </xf>
    <xf numFmtId="166" fontId="19" fillId="0" borderId="0" xfId="0" applyNumberFormat="1" applyFont="1" applyAlignment="1">
      <alignment horizontal="right" wrapText="1"/>
    </xf>
    <xf numFmtId="17" fontId="19" fillId="0" borderId="7" xfId="0" applyNumberFormat="1" applyFont="1" applyBorder="1" applyAlignment="1">
      <alignment horizontal="left"/>
    </xf>
    <xf numFmtId="166" fontId="19" fillId="0" borderId="8" xfId="0" applyNumberFormat="1" applyFont="1" applyBorder="1" applyAlignment="1">
      <alignment horizontal="right" wrapText="1"/>
    </xf>
    <xf numFmtId="166" fontId="19" fillId="0" borderId="9" xfId="0" applyNumberFormat="1" applyFont="1" applyBorder="1" applyAlignment="1">
      <alignment horizontal="right" wrapText="1"/>
    </xf>
    <xf numFmtId="17" fontId="19" fillId="0" borderId="4" xfId="0" applyNumberFormat="1" applyFont="1" applyBorder="1" applyAlignment="1">
      <alignment horizontal="left"/>
    </xf>
    <xf numFmtId="166" fontId="19" fillId="0" borderId="10" xfId="0" applyNumberFormat="1" applyFont="1" applyBorder="1" applyAlignment="1">
      <alignment horizontal="right" wrapText="1"/>
    </xf>
    <xf numFmtId="0" fontId="18" fillId="0" borderId="0" xfId="0" applyFont="1"/>
    <xf numFmtId="17" fontId="19" fillId="0" borderId="11" xfId="0" applyNumberFormat="1" applyFont="1" applyBorder="1" applyAlignment="1">
      <alignment horizontal="left"/>
    </xf>
    <xf numFmtId="166" fontId="19" fillId="0" borderId="12" xfId="0" applyNumberFormat="1" applyFont="1" applyBorder="1" applyAlignment="1">
      <alignment horizontal="right" wrapText="1"/>
    </xf>
    <xf numFmtId="166" fontId="19" fillId="0" borderId="13" xfId="0" applyNumberFormat="1" applyFont="1" applyBorder="1" applyAlignment="1">
      <alignment horizontal="right" wrapText="1"/>
    </xf>
    <xf numFmtId="0" fontId="17" fillId="0" borderId="10" xfId="0" applyFont="1" applyBorder="1" applyAlignment="1">
      <alignment vertical="center" wrapText="1"/>
    </xf>
    <xf numFmtId="0" fontId="17" fillId="0" borderId="0" xfId="0" applyFont="1" applyAlignment="1">
      <alignment horizontal="left"/>
    </xf>
    <xf numFmtId="17" fontId="0" fillId="0" borderId="11" xfId="0" applyNumberFormat="1" applyBorder="1" applyAlignment="1">
      <alignment horizontal="left"/>
    </xf>
    <xf numFmtId="165" fontId="0" fillId="0" borderId="14" xfId="0" applyNumberFormat="1" applyBorder="1"/>
    <xf numFmtId="167" fontId="3" fillId="0" borderId="10" xfId="0" applyNumberFormat="1" applyFont="1" applyBorder="1" applyAlignment="1">
      <alignment horizontal="center"/>
    </xf>
    <xf numFmtId="167" fontId="3" fillId="0" borderId="13" xfId="0" applyNumberFormat="1" applyFont="1" applyBorder="1" applyAlignment="1">
      <alignment horizontal="center"/>
    </xf>
    <xf numFmtId="167" fontId="3" fillId="0" borderId="9" xfId="0" applyNumberFormat="1" applyFont="1" applyBorder="1" applyAlignment="1">
      <alignment horizontal="center"/>
    </xf>
    <xf numFmtId="166" fontId="19" fillId="0" borderId="0" xfId="0" applyNumberFormat="1" applyFont="1" applyAlignment="1">
      <alignment horizontal="right"/>
    </xf>
    <xf numFmtId="166" fontId="0" fillId="0" borderId="16" xfId="0" applyNumberFormat="1" applyBorder="1"/>
    <xf numFmtId="166" fontId="0" fillId="0" borderId="15" xfId="0" applyNumberFormat="1" applyBorder="1"/>
    <xf numFmtId="166" fontId="0" fillId="0" borderId="17" xfId="0" applyNumberFormat="1" applyBorder="1"/>
    <xf numFmtId="166" fontId="0" fillId="0" borderId="18" xfId="0" applyNumberFormat="1" applyBorder="1"/>
    <xf numFmtId="166" fontId="0" fillId="0" borderId="19" xfId="0" applyNumberFormat="1" applyBorder="1"/>
    <xf numFmtId="166" fontId="0" fillId="0" borderId="20" xfId="0" applyNumberFormat="1" applyBorder="1"/>
    <xf numFmtId="0" fontId="0" fillId="0" borderId="0" xfId="0" applyAlignment="1">
      <alignment horizontal="right"/>
    </xf>
    <xf numFmtId="166" fontId="0" fillId="0" borderId="16" xfId="0" applyNumberFormat="1" applyBorder="1" applyAlignment="1">
      <alignment horizontal="right"/>
    </xf>
    <xf numFmtId="166" fontId="0" fillId="0" borderId="15" xfId="0" applyNumberFormat="1" applyBorder="1" applyAlignment="1">
      <alignment horizontal="right"/>
    </xf>
    <xf numFmtId="166" fontId="0" fillId="0" borderId="17" xfId="0" applyNumberFormat="1" applyBorder="1" applyAlignment="1">
      <alignment horizontal="right"/>
    </xf>
    <xf numFmtId="166" fontId="19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17" fillId="0" borderId="0" xfId="0" applyFont="1" applyAlignment="1">
      <alignment wrapText="1"/>
    </xf>
    <xf numFmtId="166" fontId="0" fillId="0" borderId="0" xfId="0" applyNumberFormat="1"/>
    <xf numFmtId="17" fontId="3" fillId="0" borderId="21" xfId="0" applyNumberFormat="1" applyFont="1" applyBorder="1" applyAlignment="1">
      <alignment horizontal="left"/>
    </xf>
    <xf numFmtId="166" fontId="3" fillId="0" borderId="22" xfId="0" applyNumberFormat="1" applyFont="1" applyBorder="1" applyAlignment="1">
      <alignment horizontal="center"/>
    </xf>
    <xf numFmtId="166" fontId="3" fillId="0" borderId="23" xfId="0" applyNumberFormat="1" applyFont="1" applyBorder="1" applyAlignment="1">
      <alignment horizontal="center"/>
    </xf>
    <xf numFmtId="17" fontId="3" fillId="0" borderId="24" xfId="0" applyNumberFormat="1" applyFont="1" applyBorder="1" applyAlignment="1">
      <alignment horizontal="left"/>
    </xf>
    <xf numFmtId="166" fontId="3" fillId="0" borderId="25" xfId="0" applyNumberFormat="1" applyFont="1" applyBorder="1" applyAlignment="1">
      <alignment horizontal="center"/>
    </xf>
    <xf numFmtId="17" fontId="3" fillId="0" borderId="26" xfId="0" applyNumberFormat="1" applyFont="1" applyBorder="1" applyAlignment="1">
      <alignment horizontal="left"/>
    </xf>
    <xf numFmtId="166" fontId="3" fillId="0" borderId="27" xfId="0" applyNumberFormat="1" applyFont="1" applyBorder="1" applyAlignment="1">
      <alignment horizontal="center"/>
    </xf>
    <xf numFmtId="166" fontId="3" fillId="0" borderId="28" xfId="0" applyNumberFormat="1" applyFont="1" applyBorder="1" applyAlignment="1">
      <alignment horizontal="center"/>
    </xf>
    <xf numFmtId="17" fontId="19" fillId="0" borderId="21" xfId="0" applyNumberFormat="1" applyFont="1" applyBorder="1" applyAlignment="1">
      <alignment horizontal="left"/>
    </xf>
    <xf numFmtId="17" fontId="19" fillId="0" borderId="24" xfId="0" applyNumberFormat="1" applyFont="1" applyBorder="1" applyAlignment="1">
      <alignment horizontal="left"/>
    </xf>
    <xf numFmtId="166" fontId="19" fillId="0" borderId="25" xfId="0" applyNumberFormat="1" applyFont="1" applyBorder="1" applyAlignment="1">
      <alignment horizontal="center"/>
    </xf>
    <xf numFmtId="166" fontId="19" fillId="0" borderId="25" xfId="0" applyNumberFormat="1" applyFont="1" applyBorder="1" applyAlignment="1">
      <alignment horizontal="right" wrapText="1"/>
    </xf>
    <xf numFmtId="0" fontId="19" fillId="0" borderId="25" xfId="0" applyFont="1" applyBorder="1" applyAlignment="1">
      <alignment horizontal="right" wrapText="1"/>
    </xf>
    <xf numFmtId="17" fontId="19" fillId="0" borderId="26" xfId="0" applyNumberFormat="1" applyFont="1" applyBorder="1" applyAlignment="1">
      <alignment horizontal="left"/>
    </xf>
    <xf numFmtId="0" fontId="19" fillId="0" borderId="27" xfId="0" applyFont="1" applyBorder="1" applyAlignment="1">
      <alignment horizontal="right" wrapText="1"/>
    </xf>
    <xf numFmtId="0" fontId="19" fillId="0" borderId="28" xfId="0" applyFont="1" applyBorder="1" applyAlignment="1">
      <alignment horizontal="right" wrapText="1"/>
    </xf>
    <xf numFmtId="166" fontId="19" fillId="0" borderId="22" xfId="0" applyNumberFormat="1" applyFont="1" applyBorder="1" applyAlignment="1">
      <alignment horizontal="right" wrapText="1"/>
    </xf>
    <xf numFmtId="166" fontId="19" fillId="0" borderId="23" xfId="0" applyNumberFormat="1" applyFont="1" applyBorder="1" applyAlignment="1">
      <alignment horizontal="right" wrapText="1"/>
    </xf>
    <xf numFmtId="166" fontId="19" fillId="0" borderId="25" xfId="0" applyNumberFormat="1" applyFont="1" applyBorder="1" applyAlignment="1">
      <alignment horizontal="right"/>
    </xf>
    <xf numFmtId="166" fontId="19" fillId="0" borderId="27" xfId="0" applyNumberFormat="1" applyFont="1" applyBorder="1" applyAlignment="1">
      <alignment horizontal="center"/>
    </xf>
    <xf numFmtId="166" fontId="19" fillId="0" borderId="28" xfId="0" applyNumberFormat="1" applyFont="1" applyBorder="1" applyAlignment="1">
      <alignment horizontal="center"/>
    </xf>
    <xf numFmtId="166" fontId="5" fillId="0" borderId="22" xfId="0" applyNumberFormat="1" applyFont="1" applyBorder="1" applyAlignment="1">
      <alignment horizontal="right" wrapText="1"/>
    </xf>
    <xf numFmtId="166" fontId="5" fillId="0" borderId="23" xfId="0" applyNumberFormat="1" applyFont="1" applyBorder="1" applyAlignment="1">
      <alignment horizontal="right" wrapText="1"/>
    </xf>
    <xf numFmtId="166" fontId="5" fillId="0" borderId="25" xfId="0" applyNumberFormat="1" applyFont="1" applyBorder="1" applyAlignment="1">
      <alignment horizontal="right" wrapText="1"/>
    </xf>
    <xf numFmtId="166" fontId="5" fillId="0" borderId="27" xfId="0" applyNumberFormat="1" applyFont="1" applyBorder="1" applyAlignment="1">
      <alignment horizontal="right" wrapText="1"/>
    </xf>
    <xf numFmtId="166" fontId="5" fillId="0" borderId="28" xfId="0" applyNumberFormat="1" applyFont="1" applyBorder="1" applyAlignment="1">
      <alignment horizontal="right" wrapText="1"/>
    </xf>
    <xf numFmtId="17" fontId="0" fillId="0" borderId="0" xfId="0" applyNumberFormat="1" applyAlignment="1">
      <alignment horizontal="left"/>
    </xf>
    <xf numFmtId="0" fontId="0" fillId="4" borderId="0" xfId="0" applyFill="1"/>
    <xf numFmtId="17" fontId="0" fillId="0" borderId="21" xfId="0" applyNumberFormat="1" applyBorder="1" applyAlignment="1">
      <alignment horizontal="left"/>
    </xf>
    <xf numFmtId="0" fontId="0" fillId="0" borderId="22" xfId="0" applyBorder="1"/>
    <xf numFmtId="0" fontId="0" fillId="0" borderId="23" xfId="0" applyBorder="1"/>
    <xf numFmtId="17" fontId="0" fillId="0" borderId="24" xfId="0" applyNumberFormat="1" applyBorder="1" applyAlignment="1">
      <alignment horizontal="left"/>
    </xf>
    <xf numFmtId="0" fontId="0" fillId="0" borderId="25" xfId="0" applyBorder="1"/>
    <xf numFmtId="17" fontId="0" fillId="0" borderId="26" xfId="0" applyNumberFormat="1" applyBorder="1" applyAlignment="1">
      <alignment horizontal="left"/>
    </xf>
    <xf numFmtId="0" fontId="0" fillId="0" borderId="27" xfId="0" applyBorder="1"/>
    <xf numFmtId="0" fontId="0" fillId="0" borderId="28" xfId="0" applyBorder="1"/>
    <xf numFmtId="0" fontId="0" fillId="4" borderId="25" xfId="0" applyFill="1" applyBorder="1"/>
    <xf numFmtId="0" fontId="0" fillId="4" borderId="22" xfId="0" applyFill="1" applyBorder="1"/>
    <xf numFmtId="0" fontId="0" fillId="4" borderId="23" xfId="0" applyFill="1" applyBorder="1"/>
    <xf numFmtId="0" fontId="0" fillId="0" borderId="25" xfId="0" applyBorder="1" applyAlignment="1">
      <alignment horizontal="right"/>
    </xf>
    <xf numFmtId="0" fontId="21" fillId="0" borderId="0" xfId="0" applyFont="1" applyAlignment="1">
      <alignment wrapText="1"/>
    </xf>
    <xf numFmtId="166" fontId="0" fillId="0" borderId="20" xfId="0" applyNumberFormat="1" applyBorder="1" applyAlignment="1">
      <alignment horizontal="right"/>
    </xf>
    <xf numFmtId="166" fontId="0" fillId="0" borderId="18" xfId="0" applyNumberFormat="1" applyBorder="1" applyAlignment="1">
      <alignment horizontal="right"/>
    </xf>
    <xf numFmtId="166" fontId="0" fillId="0" borderId="19" xfId="0" applyNumberFormat="1" applyBorder="1" applyAlignment="1">
      <alignment horizontal="right"/>
    </xf>
    <xf numFmtId="2" fontId="20" fillId="5" borderId="0" xfId="0" applyNumberFormat="1" applyFont="1" applyFill="1" applyAlignment="1">
      <alignment horizontal="right" wrapText="1"/>
    </xf>
    <xf numFmtId="2" fontId="21" fillId="0" borderId="0" xfId="0" applyNumberFormat="1" applyFont="1" applyAlignment="1">
      <alignment horizontal="right" wrapText="1"/>
    </xf>
    <xf numFmtId="0" fontId="23" fillId="0" borderId="0" xfId="0" applyFont="1" applyAlignment="1">
      <alignment horizontal="center" wrapText="1"/>
    </xf>
    <xf numFmtId="0" fontId="23" fillId="6" borderId="0" xfId="0" applyFont="1" applyFill="1" applyAlignment="1">
      <alignment horizontal="center" wrapText="1"/>
    </xf>
    <xf numFmtId="0" fontId="24" fillId="0" borderId="0" xfId="0" applyFont="1" applyAlignment="1">
      <alignment horizontal="center" wrapText="1"/>
    </xf>
    <xf numFmtId="0" fontId="24" fillId="6" borderId="0" xfId="0" applyFont="1" applyFill="1" applyAlignment="1">
      <alignment horizontal="center" wrapText="1"/>
    </xf>
    <xf numFmtId="0" fontId="22" fillId="0" borderId="0" xfId="0" applyFont="1" applyAlignment="1">
      <alignment horizontal="right" wrapText="1"/>
    </xf>
    <xf numFmtId="2" fontId="24" fillId="0" borderId="0" xfId="0" applyNumberFormat="1" applyFont="1" applyAlignment="1">
      <alignment horizontal="right" wrapText="1"/>
    </xf>
    <xf numFmtId="0" fontId="25" fillId="0" borderId="0" xfId="0" applyFont="1" applyAlignment="1">
      <alignment horizontal="center" wrapText="1"/>
    </xf>
    <xf numFmtId="0" fontId="26" fillId="0" borderId="0" xfId="0" applyFont="1" applyAlignment="1">
      <alignment horizontal="right" wrapText="1"/>
    </xf>
    <xf numFmtId="0" fontId="26" fillId="0" borderId="0" xfId="0" applyFont="1" applyAlignment="1">
      <alignment horizontal="right"/>
    </xf>
    <xf numFmtId="0" fontId="23" fillId="0" borderId="0" xfId="0" applyFont="1" applyAlignment="1">
      <alignment horizontal="right" wrapText="1"/>
    </xf>
    <xf numFmtId="0" fontId="25" fillId="0" borderId="0" xfId="0" applyFont="1" applyAlignment="1">
      <alignment horizontal="right" vertical="center" wrapText="1"/>
    </xf>
    <xf numFmtId="0" fontId="20" fillId="0" borderId="0" xfId="0" applyFont="1"/>
    <xf numFmtId="168" fontId="3" fillId="0" borderId="0" xfId="0" applyNumberFormat="1" applyFont="1" applyAlignment="1">
      <alignment vertical="center"/>
    </xf>
    <xf numFmtId="0" fontId="27" fillId="0" borderId="0" xfId="0" applyFont="1"/>
    <xf numFmtId="0" fontId="2" fillId="0" borderId="29" xfId="0" applyFont="1" applyBorder="1" applyAlignment="1">
      <alignment horizontal="center" vertical="center"/>
    </xf>
    <xf numFmtId="2" fontId="21" fillId="0" borderId="0" xfId="0" applyNumberFormat="1" applyFont="1" applyAlignment="1">
      <alignment wrapText="1"/>
    </xf>
    <xf numFmtId="166" fontId="19" fillId="0" borderId="0" xfId="0" applyNumberFormat="1" applyFont="1" applyFill="1" applyAlignment="1">
      <alignment horizontal="right" wrapText="1"/>
    </xf>
    <xf numFmtId="0" fontId="18" fillId="0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4" xfId="0" applyFill="1" applyBorder="1" applyAlignment="1">
      <alignment horizontal="center"/>
    </xf>
  </cellXfs>
  <cellStyles count="2">
    <cellStyle name="Normal" xfId="0" builtinId="0"/>
    <cellStyle name="Pourcentage" xfId="1" builtinId="5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numFmt numFmtId="22" formatCode="mmm\-yy"/>
      <alignment horizontal="left" vertical="bottom" textRotation="0" wrapText="0" indent="0" justifyLastLine="0" shrinkToFit="0" readingOrder="0"/>
    </dxf>
    <dxf>
      <border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6" formatCode="0.0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22" formatCode="mmm\-yy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2" formatCode="mmm\-yy"/>
      <fill>
        <patternFill patternType="solid">
          <fgColor indexed="64"/>
          <bgColor theme="0"/>
        </patternFill>
      </fill>
      <alignment horizontal="left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000000"/>
        </left>
        <right style="medium">
          <color rgb="FF000000"/>
        </right>
        <top/>
        <bottom/>
      </border>
    </dxf>
  </dxfs>
  <tableStyles count="0" defaultTableStyle="TableStyleMedium2" defaultPivotStyle="PivotStyleLight16"/>
  <colors>
    <mruColors>
      <color rgb="FFFFFF99"/>
      <color rgb="FFFF3300"/>
      <color rgb="FFF8E592"/>
      <color rgb="FFFFFF66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5.xml"/><Relationship Id="rId13" Type="http://schemas.openxmlformats.org/officeDocument/2006/relationships/worksheet" Target="worksheets/sheet10.xml"/><Relationship Id="rId18" Type="http://schemas.openxmlformats.org/officeDocument/2006/relationships/theme" Target="theme/theme1.xml"/><Relationship Id="rId3" Type="http://schemas.openxmlformats.org/officeDocument/2006/relationships/chartsheet" Target="chartsheets/sheet2.xml"/><Relationship Id="rId21" Type="http://schemas.openxmlformats.org/officeDocument/2006/relationships/calcChain" Target="calcChain.xml"/><Relationship Id="rId7" Type="http://schemas.openxmlformats.org/officeDocument/2006/relationships/worksheet" Target="worksheets/sheet4.xml"/><Relationship Id="rId12" Type="http://schemas.openxmlformats.org/officeDocument/2006/relationships/worksheet" Target="worksheets/sheet9.xml"/><Relationship Id="rId17" Type="http://schemas.openxmlformats.org/officeDocument/2006/relationships/worksheet" Target="worksheets/sheet14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8.xml"/><Relationship Id="rId24" Type="http://schemas.openxmlformats.org/officeDocument/2006/relationships/customXml" Target="../customXml/item3.xml"/><Relationship Id="rId5" Type="http://schemas.openxmlformats.org/officeDocument/2006/relationships/worksheet" Target="worksheets/sheet2.xml"/><Relationship Id="rId15" Type="http://schemas.openxmlformats.org/officeDocument/2006/relationships/worksheet" Target="worksheets/sheet12.xml"/><Relationship Id="rId23" Type="http://schemas.openxmlformats.org/officeDocument/2006/relationships/customXml" Target="../customXml/item2.xml"/><Relationship Id="rId10" Type="http://schemas.openxmlformats.org/officeDocument/2006/relationships/worksheet" Target="worksheets/sheet7.xml"/><Relationship Id="rId19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worksheet" Target="worksheets/sheet6.xml"/><Relationship Id="rId14" Type="http://schemas.openxmlformats.org/officeDocument/2006/relationships/worksheet" Target="worksheets/sheet11.xml"/><Relationship Id="rId22" Type="http://schemas.openxmlformats.org/officeDocument/2006/relationships/customXml" Target="../customXml/item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Synthese!$B$5:$B$92</c:f>
              <c:numCache>
                <c:formatCode>General</c:formatCode>
                <c:ptCount val="88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0-46AD-A058-037145CA931E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Synthese!$C$5:$C$92</c:f>
              <c:numCache>
                <c:formatCode>General</c:formatCode>
                <c:ptCount val="88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0-46AD-A058-037145CA931E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Synthese!$D$5:$D$92</c:f>
              <c:numCache>
                <c:formatCode>General</c:formatCode>
                <c:ptCount val="88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70-46AD-A058-037145CA931E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Synthese!$E$5:$E$92</c:f>
              <c:numCache>
                <c:formatCode>General</c:formatCode>
                <c:ptCount val="88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70-46AD-A058-037145CA931E}"/>
            </c:ext>
          </c:extLst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Synthese!$F$5:$F$92</c:f>
              <c:numCache>
                <c:formatCode>General</c:formatCode>
                <c:ptCount val="88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70-46AD-A058-037145CA931E}"/>
            </c:ext>
          </c:extLst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Synthese!$G$5:$G$92</c:f>
              <c:numCache>
                <c:formatCode>General</c:formatCode>
                <c:ptCount val="88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70-46AD-A058-037145CA931E}"/>
            </c:ext>
          </c:extLst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Synthese!$A$5:$A$92</c:f>
              <c:numCache>
                <c:formatCode>mmm\-yy</c:formatCode>
                <c:ptCount val="88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</c:numCache>
            </c:numRef>
          </c:cat>
          <c:val>
            <c:numRef>
              <c:f>Synthese!$H$5:$H$92</c:f>
              <c:numCache>
                <c:formatCode>General</c:formatCode>
                <c:ptCount val="88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70-46AD-A058-037145CA93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577600"/>
        <c:axId val="161595776"/>
      </c:lineChart>
      <c:dateAx>
        <c:axId val="16157760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61595776"/>
        <c:crosses val="autoZero"/>
        <c:auto val="1"/>
        <c:lblOffset val="100"/>
        <c:baseTimeUnit val="months"/>
      </c:dateAx>
      <c:valAx>
        <c:axId val="1615957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1577600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Historique Turnings TA6V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movingAvg"/>
            <c:period val="6"/>
            <c:dispRSqr val="0"/>
            <c:dispEq val="0"/>
          </c:trendline>
          <c:cat>
            <c:numRef>
              <c:f>Copeaux!$A$102:$A$247</c:f>
              <c:numCache>
                <c:formatCode>mmm\-yy</c:formatCode>
                <c:ptCount val="146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  <c:pt idx="59">
                  <c:v>41974</c:v>
                </c:pt>
                <c:pt idx="60">
                  <c:v>42005</c:v>
                </c:pt>
                <c:pt idx="61">
                  <c:v>42036</c:v>
                </c:pt>
                <c:pt idx="62">
                  <c:v>42064</c:v>
                </c:pt>
                <c:pt idx="63">
                  <c:v>42095</c:v>
                </c:pt>
                <c:pt idx="64">
                  <c:v>42125</c:v>
                </c:pt>
                <c:pt idx="65">
                  <c:v>42156</c:v>
                </c:pt>
                <c:pt idx="66">
                  <c:v>42186</c:v>
                </c:pt>
                <c:pt idx="67">
                  <c:v>42217</c:v>
                </c:pt>
                <c:pt idx="68">
                  <c:v>42248</c:v>
                </c:pt>
                <c:pt idx="69">
                  <c:v>42278</c:v>
                </c:pt>
                <c:pt idx="70">
                  <c:v>42309</c:v>
                </c:pt>
                <c:pt idx="71">
                  <c:v>42339</c:v>
                </c:pt>
                <c:pt idx="72">
                  <c:v>42370</c:v>
                </c:pt>
                <c:pt idx="73">
                  <c:v>42401</c:v>
                </c:pt>
                <c:pt idx="74">
                  <c:v>42430</c:v>
                </c:pt>
                <c:pt idx="75">
                  <c:v>42461</c:v>
                </c:pt>
                <c:pt idx="76">
                  <c:v>42491</c:v>
                </c:pt>
                <c:pt idx="77">
                  <c:v>42522</c:v>
                </c:pt>
                <c:pt idx="78">
                  <c:v>42552</c:v>
                </c:pt>
                <c:pt idx="79">
                  <c:v>42583</c:v>
                </c:pt>
                <c:pt idx="80">
                  <c:v>42614</c:v>
                </c:pt>
                <c:pt idx="81">
                  <c:v>42644</c:v>
                </c:pt>
                <c:pt idx="82">
                  <c:v>42675</c:v>
                </c:pt>
                <c:pt idx="83">
                  <c:v>42705</c:v>
                </c:pt>
                <c:pt idx="84">
                  <c:v>42736</c:v>
                </c:pt>
                <c:pt idx="85">
                  <c:v>42767</c:v>
                </c:pt>
                <c:pt idx="86">
                  <c:v>42795</c:v>
                </c:pt>
                <c:pt idx="87">
                  <c:v>42826</c:v>
                </c:pt>
                <c:pt idx="88">
                  <c:v>42856</c:v>
                </c:pt>
                <c:pt idx="89">
                  <c:v>42887</c:v>
                </c:pt>
                <c:pt idx="90">
                  <c:v>42917</c:v>
                </c:pt>
                <c:pt idx="91">
                  <c:v>42948</c:v>
                </c:pt>
                <c:pt idx="92">
                  <c:v>42979</c:v>
                </c:pt>
                <c:pt idx="93">
                  <c:v>43009</c:v>
                </c:pt>
                <c:pt idx="94">
                  <c:v>43040</c:v>
                </c:pt>
                <c:pt idx="95">
                  <c:v>43070</c:v>
                </c:pt>
                <c:pt idx="96">
                  <c:v>43101</c:v>
                </c:pt>
                <c:pt idx="97">
                  <c:v>43132</c:v>
                </c:pt>
                <c:pt idx="98">
                  <c:v>43160</c:v>
                </c:pt>
                <c:pt idx="99">
                  <c:v>43191</c:v>
                </c:pt>
                <c:pt idx="100">
                  <c:v>43221</c:v>
                </c:pt>
                <c:pt idx="101">
                  <c:v>43252</c:v>
                </c:pt>
                <c:pt idx="102">
                  <c:v>43282</c:v>
                </c:pt>
                <c:pt idx="103">
                  <c:v>43313</c:v>
                </c:pt>
                <c:pt idx="104">
                  <c:v>43344</c:v>
                </c:pt>
                <c:pt idx="105">
                  <c:v>43374</c:v>
                </c:pt>
                <c:pt idx="106">
                  <c:v>43405</c:v>
                </c:pt>
                <c:pt idx="107">
                  <c:v>43435</c:v>
                </c:pt>
                <c:pt idx="108">
                  <c:v>43466</c:v>
                </c:pt>
                <c:pt idx="109">
                  <c:v>43497</c:v>
                </c:pt>
                <c:pt idx="110">
                  <c:v>43525</c:v>
                </c:pt>
                <c:pt idx="111">
                  <c:v>43556</c:v>
                </c:pt>
                <c:pt idx="112">
                  <c:v>43586</c:v>
                </c:pt>
                <c:pt idx="113">
                  <c:v>43617</c:v>
                </c:pt>
                <c:pt idx="114">
                  <c:v>43647</c:v>
                </c:pt>
                <c:pt idx="115">
                  <c:v>43678</c:v>
                </c:pt>
                <c:pt idx="116">
                  <c:v>43709</c:v>
                </c:pt>
                <c:pt idx="117">
                  <c:v>43739</c:v>
                </c:pt>
                <c:pt idx="118">
                  <c:v>43770</c:v>
                </c:pt>
                <c:pt idx="119">
                  <c:v>43800</c:v>
                </c:pt>
                <c:pt idx="120">
                  <c:v>43831</c:v>
                </c:pt>
                <c:pt idx="121">
                  <c:v>43862</c:v>
                </c:pt>
                <c:pt idx="122">
                  <c:v>43891</c:v>
                </c:pt>
                <c:pt idx="123">
                  <c:v>43922</c:v>
                </c:pt>
                <c:pt idx="124">
                  <c:v>43952</c:v>
                </c:pt>
                <c:pt idx="125">
                  <c:v>43983</c:v>
                </c:pt>
                <c:pt idx="126">
                  <c:v>44013</c:v>
                </c:pt>
                <c:pt idx="127">
                  <c:v>44044</c:v>
                </c:pt>
                <c:pt idx="128">
                  <c:v>44075</c:v>
                </c:pt>
                <c:pt idx="129">
                  <c:v>44105</c:v>
                </c:pt>
                <c:pt idx="130">
                  <c:v>44136</c:v>
                </c:pt>
                <c:pt idx="131">
                  <c:v>44166</c:v>
                </c:pt>
                <c:pt idx="132">
                  <c:v>44197</c:v>
                </c:pt>
                <c:pt idx="133">
                  <c:v>44228</c:v>
                </c:pt>
                <c:pt idx="134">
                  <c:v>44256</c:v>
                </c:pt>
                <c:pt idx="135">
                  <c:v>44287</c:v>
                </c:pt>
                <c:pt idx="136">
                  <c:v>44317</c:v>
                </c:pt>
                <c:pt idx="137">
                  <c:v>44348</c:v>
                </c:pt>
                <c:pt idx="138">
                  <c:v>44378</c:v>
                </c:pt>
                <c:pt idx="139">
                  <c:v>44409</c:v>
                </c:pt>
                <c:pt idx="140">
                  <c:v>44440</c:v>
                </c:pt>
                <c:pt idx="141">
                  <c:v>44470</c:v>
                </c:pt>
                <c:pt idx="142">
                  <c:v>44501</c:v>
                </c:pt>
                <c:pt idx="143">
                  <c:v>44531</c:v>
                </c:pt>
                <c:pt idx="144">
                  <c:v>44562</c:v>
                </c:pt>
                <c:pt idx="145">
                  <c:v>44593</c:v>
                </c:pt>
              </c:numCache>
            </c:numRef>
          </c:cat>
          <c:val>
            <c:numRef>
              <c:f>Copeaux!$C$102:$C$247</c:f>
              <c:numCache>
                <c:formatCode>General</c:formatCode>
                <c:ptCount val="146"/>
                <c:pt idx="0">
                  <c:v>4.0049999999999999</c:v>
                </c:pt>
                <c:pt idx="1">
                  <c:v>5.5670000000000002</c:v>
                </c:pt>
                <c:pt idx="2">
                  <c:v>6.173</c:v>
                </c:pt>
                <c:pt idx="3">
                  <c:v>6.5919999999999996</c:v>
                </c:pt>
                <c:pt idx="4">
                  <c:v>6.2</c:v>
                </c:pt>
                <c:pt idx="5">
                  <c:v>5.5119999999999996</c:v>
                </c:pt>
                <c:pt idx="6">
                  <c:v>5.5339999999999998</c:v>
                </c:pt>
                <c:pt idx="7">
                  <c:v>5.9160000000000004</c:v>
                </c:pt>
                <c:pt idx="8">
                  <c:v>6.5860000000000003</c:v>
                </c:pt>
                <c:pt idx="9">
                  <c:v>6.2169999999999996</c:v>
                </c:pt>
                <c:pt idx="10">
                  <c:v>5.5940000000000003</c:v>
                </c:pt>
                <c:pt idx="11">
                  <c:v>5.3789999999999996</c:v>
                </c:pt>
                <c:pt idx="12">
                  <c:v>5.181</c:v>
                </c:pt>
                <c:pt idx="13">
                  <c:v>5.218</c:v>
                </c:pt>
                <c:pt idx="14">
                  <c:v>5.2359999999999998</c:v>
                </c:pt>
                <c:pt idx="15">
                  <c:v>5.335</c:v>
                </c:pt>
                <c:pt idx="16">
                  <c:v>5.5389999999999997</c:v>
                </c:pt>
                <c:pt idx="17">
                  <c:v>5.7320000000000002</c:v>
                </c:pt>
                <c:pt idx="18">
                  <c:v>5.7320000000000002</c:v>
                </c:pt>
                <c:pt idx="19">
                  <c:v>5.7320000000000002</c:v>
                </c:pt>
                <c:pt idx="20">
                  <c:v>5.71</c:v>
                </c:pt>
                <c:pt idx="21">
                  <c:v>5.2359999999999998</c:v>
                </c:pt>
                <c:pt idx="22">
                  <c:v>4.8869999999999996</c:v>
                </c:pt>
                <c:pt idx="23">
                  <c:v>4.7119999999999997</c:v>
                </c:pt>
                <c:pt idx="24">
                  <c:v>4.5469999999999997</c:v>
                </c:pt>
                <c:pt idx="25">
                  <c:v>4.6020000000000003</c:v>
                </c:pt>
                <c:pt idx="26">
                  <c:v>4.63</c:v>
                </c:pt>
                <c:pt idx="27">
                  <c:v>4.5194999999999999</c:v>
                </c:pt>
                <c:pt idx="28">
                  <c:v>4.6021000000000001</c:v>
                </c:pt>
                <c:pt idx="29">
                  <c:v>4.4092000000000002</c:v>
                </c:pt>
                <c:pt idx="30">
                  <c:v>4.1060999999999996</c:v>
                </c:pt>
                <c:pt idx="31">
                  <c:v>3.5053000000000001</c:v>
                </c:pt>
                <c:pt idx="32">
                  <c:v>3.4171999999999998</c:v>
                </c:pt>
                <c:pt idx="33">
                  <c:v>3.3069000000000002</c:v>
                </c:pt>
                <c:pt idx="34">
                  <c:v>3.1966999999999999</c:v>
                </c:pt>
                <c:pt idx="35">
                  <c:v>3.1966999999999999</c:v>
                </c:pt>
                <c:pt idx="36">
                  <c:v>3.1966999999999999</c:v>
                </c:pt>
                <c:pt idx="37">
                  <c:v>3.1966999999999999</c:v>
                </c:pt>
                <c:pt idx="38">
                  <c:v>3.0865</c:v>
                </c:pt>
                <c:pt idx="39" formatCode="0.0000">
                  <c:v>2.9486792500000001</c:v>
                </c:pt>
                <c:pt idx="40" formatCode="0.0000">
                  <c:v>2.7557749999999999</c:v>
                </c:pt>
                <c:pt idx="41" formatCode="0.0000">
                  <c:v>2.7006595</c:v>
                </c:pt>
                <c:pt idx="42" formatCode="0.0000">
                  <c:v>2.6455000000000002</c:v>
                </c:pt>
                <c:pt idx="43" formatCode="0.0000">
                  <c:v>2.6896</c:v>
                </c:pt>
                <c:pt idx="44" formatCode="0.0000">
                  <c:v>2.7557999999999998</c:v>
                </c:pt>
                <c:pt idx="45" formatCode="0.0000">
                  <c:v>2.7006999999999999</c:v>
                </c:pt>
                <c:pt idx="46" formatCode="0.0000">
                  <c:v>2.6455000000000002</c:v>
                </c:pt>
                <c:pt idx="47" formatCode="0.0000">
                  <c:v>2.6465000000000001</c:v>
                </c:pt>
                <c:pt idx="48" formatCode="0.0000">
                  <c:v>2.8660000000000001</c:v>
                </c:pt>
                <c:pt idx="49" formatCode="0.0000">
                  <c:v>3.2517999999999998</c:v>
                </c:pt>
                <c:pt idx="50" formatCode="0.0000">
                  <c:v>3.3344999999999998</c:v>
                </c:pt>
                <c:pt idx="51" formatCode="0.0000">
                  <c:v>3.4171999999999998</c:v>
                </c:pt>
                <c:pt idx="52" formatCode="0.0000">
                  <c:v>3.7698999999999998</c:v>
                </c:pt>
                <c:pt idx="53" formatCode="0.0000">
                  <c:v>3.8856000000000002</c:v>
                </c:pt>
                <c:pt idx="54" formatCode="0.0000">
                  <c:v>3.9683160000000002</c:v>
                </c:pt>
                <c:pt idx="55" formatCode="0.0000">
                  <c:v>3.9683160000000002</c:v>
                </c:pt>
                <c:pt idx="56" formatCode="0.0000">
                  <c:v>3.9683160000000002</c:v>
                </c:pt>
                <c:pt idx="57" formatCode="0.0000">
                  <c:v>3.9683160000000002</c:v>
                </c:pt>
                <c:pt idx="58" formatCode="0.0000">
                  <c:v>4.0785470000000004</c:v>
                </c:pt>
                <c:pt idx="59" formatCode="0.0000">
                  <c:v>4.1887780000000001</c:v>
                </c:pt>
                <c:pt idx="60" formatCode="0.0000">
                  <c:v>4.1887780000000001</c:v>
                </c:pt>
                <c:pt idx="61" formatCode="0.0000">
                  <c:v>4.2439</c:v>
                </c:pt>
                <c:pt idx="62" formatCode="0.0000">
                  <c:v>4.3540999999999999</c:v>
                </c:pt>
                <c:pt idx="63" formatCode="0.0000">
                  <c:v>4.4092000000000002</c:v>
                </c:pt>
                <c:pt idx="64" formatCode="0.0000">
                  <c:v>4.4092000000000002</c:v>
                </c:pt>
                <c:pt idx="65" formatCode="0.0000">
                  <c:v>4.6573000000000002</c:v>
                </c:pt>
                <c:pt idx="66" formatCode="0.0000">
                  <c:v>4.8281000000000001</c:v>
                </c:pt>
                <c:pt idx="67" formatCode="0.0000">
                  <c:v>4.8502000000000001</c:v>
                </c:pt>
                <c:pt idx="68" formatCode="0.0000">
                  <c:v>4.9053000000000004</c:v>
                </c:pt>
                <c:pt idx="69" formatCode="0.0000">
                  <c:v>4.8502000000000001</c:v>
                </c:pt>
                <c:pt idx="70" formatCode="0.0000">
                  <c:v>4.6296999999999997</c:v>
                </c:pt>
                <c:pt idx="71" formatCode="0.0000">
                  <c:v>4.4313000000000002</c:v>
                </c:pt>
                <c:pt idx="72" formatCode="0.0000">
                  <c:v>3.8580999999999999</c:v>
                </c:pt>
                <c:pt idx="73" formatCode="0.0000">
                  <c:v>3.7479</c:v>
                </c:pt>
                <c:pt idx="74" formatCode="0.0000">
                  <c:v>3.3950999999999998</c:v>
                </c:pt>
                <c:pt idx="75" formatCode="0.0000">
                  <c:v>2.8384</c:v>
                </c:pt>
                <c:pt idx="76" formatCode="0.0000">
                  <c:v>2.4251</c:v>
                </c:pt>
                <c:pt idx="77" formatCode="0.0000">
                  <c:v>2.2046000000000001</c:v>
                </c:pt>
                <c:pt idx="78" formatCode="0.0000">
                  <c:v>2.0668000000000002</c:v>
                </c:pt>
                <c:pt idx="79" formatCode="0.0000">
                  <c:v>1.8738999999999999</c:v>
                </c:pt>
                <c:pt idx="80" formatCode="0.0000">
                  <c:v>1.6535</c:v>
                </c:pt>
                <c:pt idx="81" formatCode="0.0000">
                  <c:v>1.5157</c:v>
                </c:pt>
                <c:pt idx="82" formatCode="0.0000">
                  <c:v>1.2951999999999999</c:v>
                </c:pt>
                <c:pt idx="83" formatCode="0.0000">
                  <c:v>1.3448</c:v>
                </c:pt>
                <c:pt idx="84" formatCode="0.0000">
                  <c:v>1.7637</c:v>
                </c:pt>
                <c:pt idx="85" formatCode="0.0000">
                  <c:v>1.9565999999999999</c:v>
                </c:pt>
                <c:pt idx="86" formatCode="0.0000">
                  <c:v>2.2267000000000001</c:v>
                </c:pt>
                <c:pt idx="87" formatCode="0.0000">
                  <c:v>2.3424</c:v>
                </c:pt>
                <c:pt idx="88" formatCode="0.0000">
                  <c:v>2.2873000000000001</c:v>
                </c:pt>
                <c:pt idx="89" formatCode="0.0000">
                  <c:v>2.3369</c:v>
                </c:pt>
                <c:pt idx="90" formatCode="0.0000">
                  <c:v>2.5352999999999999</c:v>
                </c:pt>
                <c:pt idx="91" formatCode="0.0000">
                  <c:v>2.6366999999999998</c:v>
                </c:pt>
                <c:pt idx="92" formatCode="0.0000">
                  <c:v>2.7557999999999998</c:v>
                </c:pt>
                <c:pt idx="93" formatCode="0.0000">
                  <c:v>2.7557999999999998</c:v>
                </c:pt>
                <c:pt idx="94" formatCode="0.0000">
                  <c:v>2.7557999999999998</c:v>
                </c:pt>
                <c:pt idx="95" formatCode="0.0000">
                  <c:v>2.8660000000000001</c:v>
                </c:pt>
                <c:pt idx="96" formatCode="0.0000">
                  <c:v>2.8660000000000001</c:v>
                </c:pt>
                <c:pt idx="97" formatCode="0.0000">
                  <c:v>2.8660000000000001</c:v>
                </c:pt>
                <c:pt idx="98" formatCode="0.0000">
                  <c:v>2.9188999999999998</c:v>
                </c:pt>
                <c:pt idx="99" formatCode="0.0000">
                  <c:v>2.8936000000000002</c:v>
                </c:pt>
                <c:pt idx="100" formatCode="0.0000">
                  <c:v>2.8308</c:v>
                </c:pt>
                <c:pt idx="101" formatCode="0.0000">
                  <c:v>2.6840999999999999</c:v>
                </c:pt>
                <c:pt idx="102" formatCode="0.0000">
                  <c:v>2.5078</c:v>
                </c:pt>
                <c:pt idx="103" formatCode="0.0000">
                  <c:v>2.359</c:v>
                </c:pt>
                <c:pt idx="104" formatCode="0.0000">
                  <c:v>2.37</c:v>
                </c:pt>
                <c:pt idx="105" formatCode="0.0000">
                  <c:v>2.5903999999999998</c:v>
                </c:pt>
                <c:pt idx="106" formatCode="0.0000">
                  <c:v>2.5440999999999998</c:v>
                </c:pt>
                <c:pt idx="107" formatCode="0.0000">
                  <c:v>2.4802</c:v>
                </c:pt>
                <c:pt idx="108" formatCode="0.0000">
                  <c:v>2.6234999999999999</c:v>
                </c:pt>
                <c:pt idx="109" formatCode="0.0000">
                  <c:v>2.5352999999999999</c:v>
                </c:pt>
                <c:pt idx="110" formatCode="0.0000">
                  <c:v>2.5023</c:v>
                </c:pt>
                <c:pt idx="111" formatCode="0.0000">
                  <c:v>2.7117</c:v>
                </c:pt>
                <c:pt idx="112" formatCode="0.0000">
                  <c:v>2.4251</c:v>
                </c:pt>
                <c:pt idx="113" formatCode="0.0000">
                  <c:v>2.4802</c:v>
                </c:pt>
                <c:pt idx="114" formatCode="0.0000">
                  <c:v>2.6179999999999999</c:v>
                </c:pt>
                <c:pt idx="115" formatCode="0.0000">
                  <c:v>2.6676000000000002</c:v>
                </c:pt>
                <c:pt idx="116" formatCode="0.0000">
                  <c:v>2.6455000000000002</c:v>
                </c:pt>
                <c:pt idx="117" formatCode="0.0000">
                  <c:v>2.6455000000000002</c:v>
                </c:pt>
                <c:pt idx="118" formatCode="0.0000">
                  <c:v>2.6455000000000002</c:v>
                </c:pt>
                <c:pt idx="119" formatCode="0.0000">
                  <c:v>2.6455000000000002</c:v>
                </c:pt>
                <c:pt idx="120" formatCode="0.0000">
                  <c:v>2.8218999999999999</c:v>
                </c:pt>
                <c:pt idx="121" formatCode="0.0000">
                  <c:v>3.0314000000000001</c:v>
                </c:pt>
                <c:pt idx="122" formatCode="0.0000">
                  <c:v>2.9487000000000001</c:v>
                </c:pt>
                <c:pt idx="123" formatCode="0.0000">
                  <c:v>2.3369</c:v>
                </c:pt>
                <c:pt idx="124" formatCode="0.0000">
                  <c:v>1.4054</c:v>
                </c:pt>
                <c:pt idx="125" formatCode="0.0000">
                  <c:v>1.2124999999999999</c:v>
                </c:pt>
                <c:pt idx="126" formatCode="0.0000">
                  <c:v>1.2124999999999999</c:v>
                </c:pt>
                <c:pt idx="127" formatCode="0.0000">
                  <c:v>1.1023000000000001</c:v>
                </c:pt>
                <c:pt idx="128" formatCode="0.0000">
                  <c:v>1.1023000000000001</c:v>
                </c:pt>
                <c:pt idx="129" formatCode="0.0000">
                  <c:v>1.2345999999999999</c:v>
                </c:pt>
                <c:pt idx="130" formatCode="0.0000">
                  <c:v>1.4605999999999999</c:v>
                </c:pt>
                <c:pt idx="131" formatCode="0.0000">
                  <c:v>1.9179999999999999</c:v>
                </c:pt>
                <c:pt idx="132" formatCode="0.0000">
                  <c:v>3.0589</c:v>
                </c:pt>
                <c:pt idx="133" formatCode="0.0000">
                  <c:v>3.5274000000000001</c:v>
                </c:pt>
                <c:pt idx="134">
                  <c:v>3.5274000000000001</c:v>
                </c:pt>
                <c:pt idx="135">
                  <c:v>4.2990000000000004</c:v>
                </c:pt>
                <c:pt idx="136">
                  <c:v>3.6375999999999999</c:v>
                </c:pt>
                <c:pt idx="137">
                  <c:v>3.6375999999999999</c:v>
                </c:pt>
                <c:pt idx="138" formatCode="0.0000">
                  <c:v>3.7698999999999998</c:v>
                </c:pt>
                <c:pt idx="139" formatCode="0.0000">
                  <c:v>3.6101000000000001</c:v>
                </c:pt>
                <c:pt idx="140" formatCode="0.0000">
                  <c:v>3.5274000000000001</c:v>
                </c:pt>
                <c:pt idx="141" formatCode="0.0000">
                  <c:v>3.5274000000000001</c:v>
                </c:pt>
                <c:pt idx="142" formatCode="0.0000">
                  <c:v>3.8029999999999999</c:v>
                </c:pt>
                <c:pt idx="143" formatCode="0.0000">
                  <c:v>4.0345000000000004</c:v>
                </c:pt>
                <c:pt idx="144" formatCode="0.0000">
                  <c:v>4.4919000000000002</c:v>
                </c:pt>
                <c:pt idx="145" formatCode="0.0000">
                  <c:v>4.4642999999999997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8-4A91-9FC1-DF454686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906880"/>
        <c:axId val="1154930176"/>
      </c:lineChart>
      <c:dateAx>
        <c:axId val="1154906880"/>
        <c:scaling>
          <c:orientation val="minMax"/>
          <c:max val="44593"/>
          <c:min val="43831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4930176"/>
        <c:crosses val="autoZero"/>
        <c:auto val="1"/>
        <c:lblOffset val="100"/>
        <c:baseTimeUnit val="months"/>
      </c:dateAx>
      <c:valAx>
        <c:axId val="115493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490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 Turnings TA6V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Copeaux!$A$243:$A$247</c:f>
              <c:numCache>
                <c:formatCode>mmm\-yy</c:formatCode>
                <c:ptCount val="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</c:numCache>
            </c:numRef>
          </c:cat>
          <c:val>
            <c:numRef>
              <c:f>Copeaux!$C$243:$C$247</c:f>
              <c:numCache>
                <c:formatCode>0.0000</c:formatCode>
                <c:ptCount val="5"/>
                <c:pt idx="0">
                  <c:v>3.5274000000000001</c:v>
                </c:pt>
                <c:pt idx="1">
                  <c:v>3.8029999999999999</c:v>
                </c:pt>
                <c:pt idx="2">
                  <c:v>4.0345000000000004</c:v>
                </c:pt>
                <c:pt idx="3">
                  <c:v>4.4919000000000002</c:v>
                </c:pt>
                <c:pt idx="4">
                  <c:v>4.4642999999999997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58-4A91-9FC1-DF4546862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906880"/>
        <c:axId val="1154930176"/>
      </c:lineChart>
      <c:dateAx>
        <c:axId val="1154906880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4930176"/>
        <c:crosses val="autoZero"/>
        <c:auto val="1"/>
        <c:lblOffset val="100"/>
        <c:baseTimeUnit val="months"/>
      </c:dateAx>
      <c:valAx>
        <c:axId val="1154930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15490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</a:t>
            </a:r>
            <a:r>
              <a:rPr lang="fr-FR" baseline="0"/>
              <a:t> Titanium Sponge (USD/kg DDP)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Eponges!$B$4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Eponges!$A$154:$A$179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Eponges!$B$147:$B$179</c:f>
              <c:numCache>
                <c:formatCode>0.0000</c:formatCode>
                <c:ptCount val="33"/>
                <c:pt idx="0">
                  <c:v>8.1999999999999993</c:v>
                </c:pt>
                <c:pt idx="1">
                  <c:v>8.1999999999999993</c:v>
                </c:pt>
                <c:pt idx="2">
                  <c:v>8.1999999999999993</c:v>
                </c:pt>
                <c:pt idx="3">
                  <c:v>8.2570999999999994</c:v>
                </c:pt>
                <c:pt idx="4">
                  <c:v>8.6</c:v>
                </c:pt>
                <c:pt idx="5">
                  <c:v>8.6</c:v>
                </c:pt>
                <c:pt idx="6">
                  <c:v>8.6946999999999992</c:v>
                </c:pt>
                <c:pt idx="7">
                  <c:v>8.6999999999999993</c:v>
                </c:pt>
                <c:pt idx="8">
                  <c:v>8.6999999999999993</c:v>
                </c:pt>
                <c:pt idx="9" formatCode="General">
                  <c:v>8.6044999999999998</c:v>
                </c:pt>
                <c:pt idx="10">
                  <c:v>8.6</c:v>
                </c:pt>
                <c:pt idx="11">
                  <c:v>8.5158000000000005</c:v>
                </c:pt>
                <c:pt idx="12">
                  <c:v>7.8</c:v>
                </c:pt>
                <c:pt idx="13">
                  <c:v>6.8434999999999997</c:v>
                </c:pt>
                <c:pt idx="14">
                  <c:v>6.8</c:v>
                </c:pt>
                <c:pt idx="15">
                  <c:v>6.8</c:v>
                </c:pt>
                <c:pt idx="16">
                  <c:v>6.8</c:v>
                </c:pt>
                <c:pt idx="17">
                  <c:v>6.8</c:v>
                </c:pt>
                <c:pt idx="18">
                  <c:v>7.2</c:v>
                </c:pt>
                <c:pt idx="19">
                  <c:v>7.2</c:v>
                </c:pt>
                <c:pt idx="20">
                  <c:v>7.2</c:v>
                </c:pt>
                <c:pt idx="21">
                  <c:v>7.2</c:v>
                </c:pt>
                <c:pt idx="22">
                  <c:v>7.2</c:v>
                </c:pt>
                <c:pt idx="23">
                  <c:v>7.2</c:v>
                </c:pt>
                <c:pt idx="24">
                  <c:v>7.2</c:v>
                </c:pt>
                <c:pt idx="25">
                  <c:v>7.2</c:v>
                </c:pt>
                <c:pt idx="26">
                  <c:v>7.2</c:v>
                </c:pt>
                <c:pt idx="27">
                  <c:v>7.2</c:v>
                </c:pt>
                <c:pt idx="28">
                  <c:v>7.2</c:v>
                </c:pt>
                <c:pt idx="29">
                  <c:v>7.2</c:v>
                </c:pt>
                <c:pt idx="30">
                  <c:v>7.2</c:v>
                </c:pt>
                <c:pt idx="31">
                  <c:v>7.2</c:v>
                </c:pt>
                <c:pt idx="32">
                  <c:v>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A9-46D7-8597-EFDD67F2C5EB}"/>
            </c:ext>
          </c:extLst>
        </c:ser>
        <c:ser>
          <c:idx val="1"/>
          <c:order val="1"/>
          <c:tx>
            <c:strRef>
              <c:f>Eponges!$C$4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Eponges!$A$154:$A$179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Eponges!$C$154:$C$179</c:f>
              <c:numCache>
                <c:formatCode>0.0000</c:formatCode>
                <c:ptCount val="26"/>
                <c:pt idx="0">
                  <c:v>9.1999999999999993</c:v>
                </c:pt>
                <c:pt idx="1">
                  <c:v>9.1999999999999993</c:v>
                </c:pt>
                <c:pt idx="2">
                  <c:v>9.1</c:v>
                </c:pt>
                <c:pt idx="3">
                  <c:v>9</c:v>
                </c:pt>
                <c:pt idx="4">
                  <c:v>8.9474</c:v>
                </c:pt>
                <c:pt idx="5">
                  <c:v>8.5</c:v>
                </c:pt>
                <c:pt idx="6">
                  <c:v>7.5434999999999999</c:v>
                </c:pt>
                <c:pt idx="7">
                  <c:v>7.5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8.1999999999999993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8.1999999999999993</c:v>
                </c:pt>
                <c:pt idx="20">
                  <c:v>8.1999999999999993</c:v>
                </c:pt>
                <c:pt idx="21">
                  <c:v>8.1999999999999993</c:v>
                </c:pt>
                <c:pt idx="22">
                  <c:v>8.1999999999999993</c:v>
                </c:pt>
                <c:pt idx="23">
                  <c:v>8.1999999999999993</c:v>
                </c:pt>
                <c:pt idx="24">
                  <c:v>8.1999999999999993</c:v>
                </c:pt>
                <c:pt idx="25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A9-46D7-8597-EFDD67F2C5EB}"/>
            </c:ext>
          </c:extLst>
        </c:ser>
        <c:ser>
          <c:idx val="2"/>
          <c:order val="2"/>
          <c:tx>
            <c:strRef>
              <c:f>Eponges!$D$4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Eponges!$A$154:$A$179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Eponges!$D$147:$D$179</c:f>
              <c:numCache>
                <c:formatCode>0.0000</c:formatCode>
                <c:ptCount val="33"/>
                <c:pt idx="0">
                  <c:v>8.35</c:v>
                </c:pt>
                <c:pt idx="1">
                  <c:v>8.4457000000000004</c:v>
                </c:pt>
                <c:pt idx="2">
                  <c:v>8.4499999999999993</c:v>
                </c:pt>
                <c:pt idx="3">
                  <c:v>8.5213999999999999</c:v>
                </c:pt>
                <c:pt idx="4">
                  <c:v>8.9499999999999993</c:v>
                </c:pt>
                <c:pt idx="5">
                  <c:v>8.9499999999999993</c:v>
                </c:pt>
                <c:pt idx="6">
                  <c:v>8.9499999999999993</c:v>
                </c:pt>
                <c:pt idx="7">
                  <c:v>8.9499999999999993</c:v>
                </c:pt>
                <c:pt idx="8">
                  <c:v>8.9499999999999993</c:v>
                </c:pt>
                <c:pt idx="9" formatCode="General">
                  <c:v>8.8522999999999996</c:v>
                </c:pt>
                <c:pt idx="10">
                  <c:v>8.8000000000000007</c:v>
                </c:pt>
                <c:pt idx="11">
                  <c:v>8.7316000000000003</c:v>
                </c:pt>
                <c:pt idx="12">
                  <c:v>8.15</c:v>
                </c:pt>
                <c:pt idx="13">
                  <c:v>7.1935000000000002</c:v>
                </c:pt>
                <c:pt idx="14">
                  <c:v>7.15</c:v>
                </c:pt>
                <c:pt idx="15">
                  <c:v>7.15</c:v>
                </c:pt>
                <c:pt idx="16">
                  <c:v>7.15</c:v>
                </c:pt>
                <c:pt idx="17">
                  <c:v>7.15</c:v>
                </c:pt>
                <c:pt idx="18">
                  <c:v>7.7</c:v>
                </c:pt>
                <c:pt idx="19">
                  <c:v>7.7</c:v>
                </c:pt>
                <c:pt idx="20">
                  <c:v>7.7</c:v>
                </c:pt>
                <c:pt idx="21">
                  <c:v>7.7</c:v>
                </c:pt>
                <c:pt idx="22">
                  <c:v>7.7</c:v>
                </c:pt>
                <c:pt idx="23">
                  <c:v>7.7</c:v>
                </c:pt>
                <c:pt idx="24">
                  <c:v>7.7</c:v>
                </c:pt>
                <c:pt idx="25">
                  <c:v>7.7</c:v>
                </c:pt>
                <c:pt idx="26">
                  <c:v>7.7</c:v>
                </c:pt>
                <c:pt idx="27">
                  <c:v>7.7</c:v>
                </c:pt>
                <c:pt idx="28">
                  <c:v>7.7</c:v>
                </c:pt>
                <c:pt idx="29">
                  <c:v>7.7</c:v>
                </c:pt>
                <c:pt idx="30">
                  <c:v>7.7</c:v>
                </c:pt>
                <c:pt idx="31">
                  <c:v>7.7</c:v>
                </c:pt>
                <c:pt idx="32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A9-46D7-8597-EFDD67F2C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122631"/>
        <c:axId val="1453187944"/>
      </c:lineChart>
      <c:dateAx>
        <c:axId val="81122631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3187944"/>
        <c:crosses val="autoZero"/>
        <c:auto val="1"/>
        <c:lblOffset val="100"/>
        <c:baseTimeUnit val="months"/>
      </c:dateAx>
      <c:valAx>
        <c:axId val="1453187944"/>
        <c:scaling>
          <c:orientation val="minMax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1122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Ratios indice prix Massifs</a:t>
            </a:r>
            <a:r>
              <a:rPr lang="en-US" baseline="0"/>
              <a:t> et indice prix Copeaux /indice prix Lingots Aéro</a:t>
            </a:r>
            <a:r>
              <a:rPr lang="en-US"/>
              <a:t> </a:t>
            </a:r>
            <a:r>
              <a:rPr lang="en-US" sz="1800" b="1" i="0" baseline="0">
                <a:effectLst/>
              </a:rPr>
              <a:t>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layout>
        <c:manualLayout>
          <c:xMode val="edge"/>
          <c:yMode val="edge"/>
          <c:x val="0.12127115199196939"/>
          <c:y val="1.252888260946700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220872361612068E-2"/>
          <c:y val="0.17139001704552836"/>
          <c:w val="0.78223367528106758"/>
          <c:h val="0.68674801013557008"/>
        </c:manualLayout>
      </c:layout>
      <c:lineChart>
        <c:grouping val="standard"/>
        <c:varyColors val="0"/>
        <c:ser>
          <c:idx val="0"/>
          <c:order val="0"/>
          <c:tx>
            <c:strRef>
              <c:f>Synthese!$I$4</c:f>
              <c:strCache>
                <c:ptCount val="1"/>
                <c:pt idx="0">
                  <c:v>Massif/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Synthese!$I$5:$I$150</c:f>
              <c:numCache>
                <c:formatCode>0.0%</c:formatCode>
                <c:ptCount val="146"/>
                <c:pt idx="0">
                  <c:v>0.56024570454247369</c:v>
                </c:pt>
                <c:pt idx="1">
                  <c:v>0.44578760984566956</c:v>
                </c:pt>
                <c:pt idx="2">
                  <c:v>0.4036199886328859</c:v>
                </c:pt>
                <c:pt idx="3">
                  <c:v>0.38252524810912425</c:v>
                </c:pt>
                <c:pt idx="4">
                  <c:v>0.45182092423381276</c:v>
                </c:pt>
                <c:pt idx="5">
                  <c:v>0.48889202483670674</c:v>
                </c:pt>
                <c:pt idx="6">
                  <c:v>0.50543317490681761</c:v>
                </c:pt>
                <c:pt idx="7">
                  <c:v>0.53803222434772313</c:v>
                </c:pt>
                <c:pt idx="8">
                  <c:v>0.54335912911467399</c:v>
                </c:pt>
                <c:pt idx="9">
                  <c:v>0.53484761256781987</c:v>
                </c:pt>
                <c:pt idx="10">
                  <c:v>0.55047888208509965</c:v>
                </c:pt>
                <c:pt idx="11">
                  <c:v>0.567296453306816</c:v>
                </c:pt>
                <c:pt idx="12">
                  <c:v>0.51907375801466848</c:v>
                </c:pt>
                <c:pt idx="13">
                  <c:v>0.54166225676227342</c:v>
                </c:pt>
                <c:pt idx="14">
                  <c:v>0.54508410047441291</c:v>
                </c:pt>
                <c:pt idx="15">
                  <c:v>0.54099433381419082</c:v>
                </c:pt>
                <c:pt idx="16">
                  <c:v>0.53073273746672411</c:v>
                </c:pt>
                <c:pt idx="17">
                  <c:v>0.46693657219973012</c:v>
                </c:pt>
                <c:pt idx="18">
                  <c:v>0.49444352046447632</c:v>
                </c:pt>
                <c:pt idx="19">
                  <c:v>0.51725216629649329</c:v>
                </c:pt>
                <c:pt idx="20">
                  <c:v>0.53509358288770059</c:v>
                </c:pt>
                <c:pt idx="21">
                  <c:v>0.52260286610492646</c:v>
                </c:pt>
                <c:pt idx="22">
                  <c:v>0.5150936903681923</c:v>
                </c:pt>
                <c:pt idx="23">
                  <c:v>0.48334313313733729</c:v>
                </c:pt>
                <c:pt idx="24">
                  <c:v>0.37254971717243585</c:v>
                </c:pt>
                <c:pt idx="25">
                  <c:v>0.33662672678606714</c:v>
                </c:pt>
                <c:pt idx="26">
                  <c:v>0.32799912910951445</c:v>
                </c:pt>
                <c:pt idx="27">
                  <c:v>0.35227413302544219</c:v>
                </c:pt>
                <c:pt idx="28">
                  <c:v>0.34998752636472907</c:v>
                </c:pt>
                <c:pt idx="29">
                  <c:v>0.27344476447508675</c:v>
                </c:pt>
                <c:pt idx="30">
                  <c:v>0.30000226793368556</c:v>
                </c:pt>
                <c:pt idx="31">
                  <c:v>0.289766081871345</c:v>
                </c:pt>
                <c:pt idx="32">
                  <c:v>0.28540623260990539</c:v>
                </c:pt>
                <c:pt idx="33">
                  <c:v>0.31081743735595546</c:v>
                </c:pt>
                <c:pt idx="34">
                  <c:v>0.33098231626290503</c:v>
                </c:pt>
                <c:pt idx="35">
                  <c:v>0.32864030363645685</c:v>
                </c:pt>
                <c:pt idx="36">
                  <c:v>0.29315181305813626</c:v>
                </c:pt>
                <c:pt idx="37">
                  <c:v>0.26802962009014814</c:v>
                </c:pt>
                <c:pt idx="38">
                  <c:v>0.26011656036947439</c:v>
                </c:pt>
                <c:pt idx="39">
                  <c:v>0.25</c:v>
                </c:pt>
                <c:pt idx="40">
                  <c:v>0.23644003055767765</c:v>
                </c:pt>
                <c:pt idx="41">
                  <c:v>0.20683559222156744</c:v>
                </c:pt>
                <c:pt idx="42">
                  <c:v>0.11786813542847886</c:v>
                </c:pt>
                <c:pt idx="43">
                  <c:v>0.10001619957881096</c:v>
                </c:pt>
                <c:pt idx="44">
                  <c:v>8.3624727848518834E-2</c:v>
                </c:pt>
                <c:pt idx="45">
                  <c:v>6.6371973345648871E-2</c:v>
                </c:pt>
                <c:pt idx="46">
                  <c:v>6.1060711793440338E-2</c:v>
                </c:pt>
                <c:pt idx="47">
                  <c:v>6.528001197111967E-2</c:v>
                </c:pt>
                <c:pt idx="48">
                  <c:v>6.6286919831223631E-2</c:v>
                </c:pt>
                <c:pt idx="49">
                  <c:v>6.1658276322017126E-2</c:v>
                </c:pt>
                <c:pt idx="50">
                  <c:v>5.4802180903117573E-2</c:v>
                </c:pt>
                <c:pt idx="51">
                  <c:v>4.5947138724071988E-2</c:v>
                </c:pt>
                <c:pt idx="52">
                  <c:v>9.5845845845845851E-2</c:v>
                </c:pt>
                <c:pt idx="53">
                  <c:v>0.11617482256257004</c:v>
                </c:pt>
                <c:pt idx="54">
                  <c:v>0.14350228456062056</c:v>
                </c:pt>
                <c:pt idx="55">
                  <c:v>0.20678565685801575</c:v>
                </c:pt>
                <c:pt idx="56">
                  <c:v>0.26942838792549773</c:v>
                </c:pt>
                <c:pt idx="57">
                  <c:v>0.32845936282619137</c:v>
                </c:pt>
                <c:pt idx="58">
                  <c:v>0.40941091210270208</c:v>
                </c:pt>
                <c:pt idx="59">
                  <c:v>0.46899244206416735</c:v>
                </c:pt>
                <c:pt idx="60">
                  <c:v>0.47570244691806013</c:v>
                </c:pt>
                <c:pt idx="61">
                  <c:v>0.46837536171971883</c:v>
                </c:pt>
                <c:pt idx="62">
                  <c:v>0.47840695278200879</c:v>
                </c:pt>
                <c:pt idx="63">
                  <c:v>0.49176058743169399</c:v>
                </c:pt>
                <c:pt idx="64">
                  <c:v>0.49961577868852458</c:v>
                </c:pt>
                <c:pt idx="65">
                  <c:v>0.4971753742113727</c:v>
                </c:pt>
                <c:pt idx="66">
                  <c:v>0.50112121335670889</c:v>
                </c:pt>
                <c:pt idx="67">
                  <c:v>0.47434228690884706</c:v>
                </c:pt>
                <c:pt idx="68">
                  <c:v>0.41432391138273489</c:v>
                </c:pt>
                <c:pt idx="69">
                  <c:v>0.41563350468702753</c:v>
                </c:pt>
                <c:pt idx="70">
                  <c:v>0.41866586448070991</c:v>
                </c:pt>
                <c:pt idx="71">
                  <c:v>0.43298043470128311</c:v>
                </c:pt>
                <c:pt idx="72">
                  <c:v>0.43298043470128311</c:v>
                </c:pt>
                <c:pt idx="73">
                  <c:v>0.42524649048858265</c:v>
                </c:pt>
                <c:pt idx="74">
                  <c:v>0.42018839570428473</c:v>
                </c:pt>
                <c:pt idx="75">
                  <c:v>0.40809295165487663</c:v>
                </c:pt>
                <c:pt idx="76">
                  <c:v>0.4134809221859766</c:v>
                </c:pt>
                <c:pt idx="77">
                  <c:v>0.39961841678966131</c:v>
                </c:pt>
                <c:pt idx="78">
                  <c:v>0.36433857871667746</c:v>
                </c:pt>
                <c:pt idx="79">
                  <c:v>0.35115326579004091</c:v>
                </c:pt>
                <c:pt idx="80">
                  <c:v>0.34651864625996981</c:v>
                </c:pt>
                <c:pt idx="81">
                  <c:v>0.36040973692168127</c:v>
                </c:pt>
                <c:pt idx="82">
                  <c:v>0.34573810994441012</c:v>
                </c:pt>
                <c:pt idx="83">
                  <c:v>0.33191785052501549</c:v>
                </c:pt>
                <c:pt idx="84">
                  <c:v>0.34618758972722918</c:v>
                </c:pt>
                <c:pt idx="85">
                  <c:v>0.31538105719845599</c:v>
                </c:pt>
                <c:pt idx="86">
                  <c:v>0.28977905007660676</c:v>
                </c:pt>
                <c:pt idx="87">
                  <c:v>0.25333440851544231</c:v>
                </c:pt>
                <c:pt idx="88">
                  <c:v>0.24558116769410582</c:v>
                </c:pt>
                <c:pt idx="89">
                  <c:v>0.25176634321062497</c:v>
                </c:pt>
                <c:pt idx="90">
                  <c:v>0.24823579134310392</c:v>
                </c:pt>
                <c:pt idx="91">
                  <c:v>0.24047028487754063</c:v>
                </c:pt>
                <c:pt idx="92">
                  <c:v>0.24174333518764177</c:v>
                </c:pt>
                <c:pt idx="93">
                  <c:v>0.2409663837991684</c:v>
                </c:pt>
                <c:pt idx="94">
                  <c:v>0.23192948860879031</c:v>
                </c:pt>
                <c:pt idx="95">
                  <c:v>0.22731818704806747</c:v>
                </c:pt>
                <c:pt idx="96">
                  <c:v>0.21768249333994175</c:v>
                </c:pt>
                <c:pt idx="97">
                  <c:v>0.17902403373839468</c:v>
                </c:pt>
                <c:pt idx="98">
                  <c:v>0.17407389861032713</c:v>
                </c:pt>
                <c:pt idx="99">
                  <c:v>0.17721606202860737</c:v>
                </c:pt>
                <c:pt idx="100">
                  <c:v>0.18381085024539062</c:v>
                </c:pt>
                <c:pt idx="101">
                  <c:v>0.19063325801386388</c:v>
                </c:pt>
                <c:pt idx="102">
                  <c:v>0.20402815323543019</c:v>
                </c:pt>
                <c:pt idx="103">
                  <c:v>0.21084100385492882</c:v>
                </c:pt>
                <c:pt idx="104">
                  <c:v>0.22408798446854575</c:v>
                </c:pt>
                <c:pt idx="105">
                  <c:v>0.24540411465990972</c:v>
                </c:pt>
                <c:pt idx="106">
                  <c:v>0.26734137388568435</c:v>
                </c:pt>
                <c:pt idx="107">
                  <c:v>0.28409234609442435</c:v>
                </c:pt>
                <c:pt idx="108">
                  <c:v>0.30000000000000004</c:v>
                </c:pt>
                <c:pt idx="109">
                  <c:v>0.32448619139370583</c:v>
                </c:pt>
                <c:pt idx="110">
                  <c:v>0.35523479391214863</c:v>
                </c:pt>
                <c:pt idx="111">
                  <c:v>0.3536231884057971</c:v>
                </c:pt>
                <c:pt idx="112">
                  <c:v>0.3536231884057971</c:v>
                </c:pt>
                <c:pt idx="113">
                  <c:v>0.3536231884057971</c:v>
                </c:pt>
                <c:pt idx="114">
                  <c:v>0.3536231884057971</c:v>
                </c:pt>
                <c:pt idx="115">
                  <c:v>0.3536231884057971</c:v>
                </c:pt>
                <c:pt idx="116">
                  <c:v>0.3536231884057971</c:v>
                </c:pt>
                <c:pt idx="117">
                  <c:v>0.3536231884057971</c:v>
                </c:pt>
                <c:pt idx="118">
                  <c:v>0.35434941037523443</c:v>
                </c:pt>
                <c:pt idx="119">
                  <c:v>0.3572471459473972</c:v>
                </c:pt>
                <c:pt idx="120">
                  <c:v>0.35941913286446292</c:v>
                </c:pt>
                <c:pt idx="121">
                  <c:v>0.35941913286446292</c:v>
                </c:pt>
                <c:pt idx="122">
                  <c:v>0.37174108285643631</c:v>
                </c:pt>
                <c:pt idx="123">
                  <c:v>0.38144928588041532</c:v>
                </c:pt>
                <c:pt idx="124">
                  <c:v>0.38823221785232104</c:v>
                </c:pt>
                <c:pt idx="125">
                  <c:v>0.38823221785232104</c:v>
                </c:pt>
                <c:pt idx="126">
                  <c:v>0.38588421125655709</c:v>
                </c:pt>
                <c:pt idx="127">
                  <c:v>0.37647083935899422</c:v>
                </c:pt>
                <c:pt idx="128">
                  <c:v>0.38787998746433111</c:v>
                </c:pt>
                <c:pt idx="129">
                  <c:v>0.36818029370852373</c:v>
                </c:pt>
                <c:pt idx="130">
                  <c:v>0.35682121826908803</c:v>
                </c:pt>
                <c:pt idx="131">
                  <c:v>0.33454841352312781</c:v>
                </c:pt>
                <c:pt idx="132">
                  <c:v>0.29847029924073248</c:v>
                </c:pt>
                <c:pt idx="133">
                  <c:v>0.29538590369853451</c:v>
                </c:pt>
                <c:pt idx="134">
                  <c:v>0.29537765868363758</c:v>
                </c:pt>
                <c:pt idx="135">
                  <c:v>0.28077041172365663</c:v>
                </c:pt>
                <c:pt idx="136">
                  <c:v>0.26190284193671015</c:v>
                </c:pt>
                <c:pt idx="137">
                  <c:v>0.23111039432303848</c:v>
                </c:pt>
                <c:pt idx="138">
                  <c:v>0.22741691931311384</c:v>
                </c:pt>
                <c:pt idx="139">
                  <c:v>0.20806166524248207</c:v>
                </c:pt>
                <c:pt idx="140">
                  <c:v>0.19375177184328399</c:v>
                </c:pt>
                <c:pt idx="141">
                  <c:v>0.19242251802002411</c:v>
                </c:pt>
                <c:pt idx="142">
                  <c:v>0.20372616984402081</c:v>
                </c:pt>
                <c:pt idx="143">
                  <c:v>0.22029354419410746</c:v>
                </c:pt>
                <c:pt idx="144">
                  <c:v>0.23059467071057194</c:v>
                </c:pt>
                <c:pt idx="145">
                  <c:v>0.2358194728033926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09-410C-9C31-49B42561BE94}"/>
            </c:ext>
          </c:extLst>
        </c:ser>
        <c:ser>
          <c:idx val="5"/>
          <c:order val="1"/>
          <c:tx>
            <c:strRef>
              <c:f>Synthese!$K$4</c:f>
              <c:strCache>
                <c:ptCount val="1"/>
                <c:pt idx="0">
                  <c:v>Copeaux/ Lingot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Synthese!$K$5:$K$150</c:f>
              <c:numCache>
                <c:formatCode>0.0%</c:formatCode>
                <c:ptCount val="146"/>
                <c:pt idx="0">
                  <c:v>0.33734096970226907</c:v>
                </c:pt>
                <c:pt idx="1">
                  <c:v>0.27591483408385431</c:v>
                </c:pt>
                <c:pt idx="2">
                  <c:v>0.22489397980151268</c:v>
                </c:pt>
                <c:pt idx="3">
                  <c:v>0.22290473484020457</c:v>
                </c:pt>
                <c:pt idx="4">
                  <c:v>0.23816289948847985</c:v>
                </c:pt>
                <c:pt idx="5">
                  <c:v>0.27778001774050481</c:v>
                </c:pt>
                <c:pt idx="6">
                  <c:v>0.2771806653913661</c:v>
                </c:pt>
                <c:pt idx="7">
                  <c:v>0.26087128009939453</c:v>
                </c:pt>
                <c:pt idx="8">
                  <c:v>0.26913392824082644</c:v>
                </c:pt>
                <c:pt idx="9">
                  <c:v>0.2644231607962178</c:v>
                </c:pt>
                <c:pt idx="10">
                  <c:v>0.25840442420753301</c:v>
                </c:pt>
                <c:pt idx="11">
                  <c:v>0.27499520245634235</c:v>
                </c:pt>
                <c:pt idx="12">
                  <c:v>0.27118409520734349</c:v>
                </c:pt>
                <c:pt idx="13">
                  <c:v>0.27777861775956697</c:v>
                </c:pt>
                <c:pt idx="14">
                  <c:v>0.26803587097157983</c:v>
                </c:pt>
                <c:pt idx="15">
                  <c:v>0.25102244166505555</c:v>
                </c:pt>
                <c:pt idx="16">
                  <c:v>0.23873826980562457</c:v>
                </c:pt>
                <c:pt idx="17">
                  <c:v>0.2038536512220723</c:v>
                </c:pt>
                <c:pt idx="18">
                  <c:v>0.19443898456281469</c:v>
                </c:pt>
                <c:pt idx="19">
                  <c:v>0.19396565207870617</c:v>
                </c:pt>
                <c:pt idx="20">
                  <c:v>0.19299083269671505</c:v>
                </c:pt>
                <c:pt idx="21">
                  <c:v>0.18503598007257518</c:v>
                </c:pt>
                <c:pt idx="22">
                  <c:v>0.17996684080457973</c:v>
                </c:pt>
                <c:pt idx="23">
                  <c:v>0.18797144057118859</c:v>
                </c:pt>
                <c:pt idx="24">
                  <c:v>0.18627485858621792</c:v>
                </c:pt>
                <c:pt idx="25">
                  <c:v>0.14604702965850505</c:v>
                </c:pt>
                <c:pt idx="26">
                  <c:v>0.1360040641555991</c:v>
                </c:pt>
                <c:pt idx="27">
                  <c:v>0.13636551070058966</c:v>
                </c:pt>
                <c:pt idx="28">
                  <c:v>0.14219944208831331</c:v>
                </c:pt>
                <c:pt idx="29">
                  <c:v>0.11561925929285827</c:v>
                </c:pt>
                <c:pt idx="30">
                  <c:v>0.1162542807248316</c:v>
                </c:pt>
                <c:pt idx="31">
                  <c:v>0.10598290598290598</c:v>
                </c:pt>
                <c:pt idx="32">
                  <c:v>9.4578927842700791E-2</c:v>
                </c:pt>
                <c:pt idx="33">
                  <c:v>9.8195459226205067E-2</c:v>
                </c:pt>
                <c:pt idx="34">
                  <c:v>0.10094040682817133</c:v>
                </c:pt>
                <c:pt idx="35">
                  <c:v>9.8938298199723038E-2</c:v>
                </c:pt>
                <c:pt idx="36">
                  <c:v>9.7408446354582193E-2</c:v>
                </c:pt>
                <c:pt idx="37">
                  <c:v>0.10943872075552694</c:v>
                </c:pt>
                <c:pt idx="38">
                  <c:v>0.10658126237079393</c:v>
                </c:pt>
                <c:pt idx="39">
                  <c:v>0.10001099626127118</c:v>
                </c:pt>
                <c:pt idx="40">
                  <c:v>0.10850913792090264</c:v>
                </c:pt>
                <c:pt idx="41">
                  <c:v>0.10827156281983687</c:v>
                </c:pt>
                <c:pt idx="42">
                  <c:v>6.5025109347156981E-2</c:v>
                </c:pt>
                <c:pt idx="43">
                  <c:v>4.8242345699011834E-2</c:v>
                </c:pt>
                <c:pt idx="44">
                  <c:v>4.3643201161179652E-2</c:v>
                </c:pt>
                <c:pt idx="45">
                  <c:v>2.5466781025268854E-2</c:v>
                </c:pt>
                <c:pt idx="46">
                  <c:v>2.212142358688067E-2</c:v>
                </c:pt>
                <c:pt idx="47">
                  <c:v>2.6149414537428452E-2</c:v>
                </c:pt>
                <c:pt idx="48">
                  <c:v>2.6751054852320676E-2</c:v>
                </c:pt>
                <c:pt idx="49">
                  <c:v>2.5300116174002837E-2</c:v>
                </c:pt>
                <c:pt idx="50">
                  <c:v>2.8239899342933035E-2</c:v>
                </c:pt>
                <c:pt idx="51">
                  <c:v>2.500858137596234E-2</c:v>
                </c:pt>
                <c:pt idx="52">
                  <c:v>5.2452452452452454E-2</c:v>
                </c:pt>
                <c:pt idx="53">
                  <c:v>7.3536474731842674E-2</c:v>
                </c:pt>
                <c:pt idx="54">
                  <c:v>8.7875889916055674E-2</c:v>
                </c:pt>
                <c:pt idx="55">
                  <c:v>0.10339282842900788</c:v>
                </c:pt>
                <c:pt idx="56">
                  <c:v>0.14258188824662812</c:v>
                </c:pt>
                <c:pt idx="57">
                  <c:v>0.19312663429211804</c:v>
                </c:pt>
                <c:pt idx="58">
                  <c:v>0.25111295165130965</c:v>
                </c:pt>
                <c:pt idx="59">
                  <c:v>0.28139546523850045</c:v>
                </c:pt>
                <c:pt idx="60">
                  <c:v>0.30432010984161234</c:v>
                </c:pt>
                <c:pt idx="61">
                  <c:v>0.27467732304441689</c:v>
                </c:pt>
                <c:pt idx="62">
                  <c:v>0.23707553086640981</c:v>
                </c:pt>
                <c:pt idx="63">
                  <c:v>0.22873975409836064</c:v>
                </c:pt>
                <c:pt idx="64">
                  <c:v>0.24709699453551914</c:v>
                </c:pt>
                <c:pt idx="65">
                  <c:v>0.26646323862933485</c:v>
                </c:pt>
                <c:pt idx="66">
                  <c:v>0.24899090797896195</c:v>
                </c:pt>
                <c:pt idx="67">
                  <c:v>0.21630576263164122</c:v>
                </c:pt>
                <c:pt idx="68">
                  <c:v>0.20210084033613446</c:v>
                </c:pt>
                <c:pt idx="69">
                  <c:v>0.19273510734804961</c:v>
                </c:pt>
                <c:pt idx="70">
                  <c:v>0.19207340001504097</c:v>
                </c:pt>
                <c:pt idx="71">
                  <c:v>0.19176237327447532</c:v>
                </c:pt>
                <c:pt idx="72">
                  <c:v>0.19546593842355314</c:v>
                </c:pt>
                <c:pt idx="73">
                  <c:v>0.19898838104314043</c:v>
                </c:pt>
                <c:pt idx="74">
                  <c:v>0.20606238316900632</c:v>
                </c:pt>
                <c:pt idx="75">
                  <c:v>0.20606238316900632</c:v>
                </c:pt>
                <c:pt idx="76">
                  <c:v>0.20606238316900632</c:v>
                </c:pt>
                <c:pt idx="77">
                  <c:v>0.20159112999028042</c:v>
                </c:pt>
                <c:pt idx="78">
                  <c:v>0.18416325357476468</c:v>
                </c:pt>
                <c:pt idx="79">
                  <c:v>0.17162463174534742</c:v>
                </c:pt>
                <c:pt idx="80">
                  <c:v>0.16533735718904938</c:v>
                </c:pt>
                <c:pt idx="81">
                  <c:v>0.1677124281826429</c:v>
                </c:pt>
                <c:pt idx="82">
                  <c:v>0.17340951204447189</c:v>
                </c:pt>
                <c:pt idx="83">
                  <c:v>0.17449042618900554</c:v>
                </c:pt>
                <c:pt idx="84">
                  <c:v>0.17583346626256183</c:v>
                </c:pt>
                <c:pt idx="85">
                  <c:v>0.17912001148435258</c:v>
                </c:pt>
                <c:pt idx="86">
                  <c:v>0.17111120070962019</c:v>
                </c:pt>
                <c:pt idx="87">
                  <c:v>0.15889041206354326</c:v>
                </c:pt>
                <c:pt idx="88">
                  <c:v>0.14232669611851625</c:v>
                </c:pt>
                <c:pt idx="89">
                  <c:v>0.14117511451880757</c:v>
                </c:pt>
                <c:pt idx="90">
                  <c:v>0.13647055810041794</c:v>
                </c:pt>
                <c:pt idx="91">
                  <c:v>0.13176600168202834</c:v>
                </c:pt>
                <c:pt idx="92">
                  <c:v>0.13207668278488596</c:v>
                </c:pt>
                <c:pt idx="93">
                  <c:v>0.13494134980697681</c:v>
                </c:pt>
                <c:pt idx="94">
                  <c:v>0.13494134980697681</c:v>
                </c:pt>
                <c:pt idx="95">
                  <c:v>0.13121863577225698</c:v>
                </c:pt>
                <c:pt idx="96">
                  <c:v>0.12499975107755759</c:v>
                </c:pt>
                <c:pt idx="97">
                  <c:v>0.11707293759459053</c:v>
                </c:pt>
                <c:pt idx="98">
                  <c:v>0.11604926574021808</c:v>
                </c:pt>
                <c:pt idx="99">
                  <c:v>0.11645521942436128</c:v>
                </c:pt>
                <c:pt idx="100">
                  <c:v>0.12219316696037746</c:v>
                </c:pt>
                <c:pt idx="101">
                  <c:v>0.12664681551836393</c:v>
                </c:pt>
                <c:pt idx="102">
                  <c:v>0.12751759577214389</c:v>
                </c:pt>
                <c:pt idx="103">
                  <c:v>0.12574738415545592</c:v>
                </c:pt>
                <c:pt idx="104">
                  <c:v>0.13165143676116323</c:v>
                </c:pt>
                <c:pt idx="105">
                  <c:v>0.14425292749814914</c:v>
                </c:pt>
                <c:pt idx="106">
                  <c:v>0.16329313057157838</c:v>
                </c:pt>
                <c:pt idx="107">
                  <c:v>0.17348706022069377</c:v>
                </c:pt>
                <c:pt idx="108">
                  <c:v>0.17802946998020674</c:v>
                </c:pt>
                <c:pt idx="109">
                  <c:v>0.19410190537358166</c:v>
                </c:pt>
                <c:pt idx="110">
                  <c:v>0.20523208579320804</c:v>
                </c:pt>
                <c:pt idx="111">
                  <c:v>0.20289855072463769</c:v>
                </c:pt>
                <c:pt idx="112">
                  <c:v>0.20289855072463769</c:v>
                </c:pt>
                <c:pt idx="113">
                  <c:v>0.2036231884057971</c:v>
                </c:pt>
                <c:pt idx="114">
                  <c:v>0.20579710144927538</c:v>
                </c:pt>
                <c:pt idx="115">
                  <c:v>0.21159420289855074</c:v>
                </c:pt>
                <c:pt idx="116">
                  <c:v>0.21449275362318845</c:v>
                </c:pt>
                <c:pt idx="117">
                  <c:v>0.21449028187052252</c:v>
                </c:pt>
                <c:pt idx="118">
                  <c:v>0.2181137660977823</c:v>
                </c:pt>
                <c:pt idx="119">
                  <c:v>0.22464024494543014</c:v>
                </c:pt>
                <c:pt idx="120">
                  <c:v>0.22608648320739888</c:v>
                </c:pt>
                <c:pt idx="121">
                  <c:v>0.22608648320739888</c:v>
                </c:pt>
                <c:pt idx="122">
                  <c:v>0.2384031741511469</c:v>
                </c:pt>
                <c:pt idx="123">
                  <c:v>0.24811663622335128</c:v>
                </c:pt>
                <c:pt idx="124">
                  <c:v>0.25293901052867501</c:v>
                </c:pt>
                <c:pt idx="125">
                  <c:v>0.25587935515200672</c:v>
                </c:pt>
                <c:pt idx="126">
                  <c:v>0.25293901052867501</c:v>
                </c:pt>
                <c:pt idx="127">
                  <c:v>0.24117763203534817</c:v>
                </c:pt>
                <c:pt idx="128">
                  <c:v>0.23757841665704504</c:v>
                </c:pt>
                <c:pt idx="129">
                  <c:v>0.20606330512807827</c:v>
                </c:pt>
                <c:pt idx="130">
                  <c:v>0.19848692276818361</c:v>
                </c:pt>
                <c:pt idx="131">
                  <c:v>0.17939202005707028</c:v>
                </c:pt>
                <c:pt idx="132">
                  <c:v>0.14692943278249221</c:v>
                </c:pt>
                <c:pt idx="133">
                  <c:v>0.12307606420097697</c:v>
                </c:pt>
                <c:pt idx="134">
                  <c:v>0.11692067213755372</c:v>
                </c:pt>
                <c:pt idx="135">
                  <c:v>0.10923098394975574</c:v>
                </c:pt>
                <c:pt idx="136">
                  <c:v>0.10158742958517171</c:v>
                </c:pt>
                <c:pt idx="137">
                  <c:v>8.8886840922967031E-2</c:v>
                </c:pt>
                <c:pt idx="138">
                  <c:v>8.225544019009938E-2</c:v>
                </c:pt>
                <c:pt idx="139">
                  <c:v>6.9355839351976506E-2</c:v>
                </c:pt>
                <c:pt idx="140">
                  <c:v>7.0000566989850882E-2</c:v>
                </c:pt>
                <c:pt idx="141">
                  <c:v>9.0911090218329577E-2</c:v>
                </c:pt>
                <c:pt idx="142">
                  <c:v>0.1</c:v>
                </c:pt>
                <c:pt idx="143">
                  <c:v>0.11462305025996535</c:v>
                </c:pt>
                <c:pt idx="144">
                  <c:v>0.1201473136915078</c:v>
                </c:pt>
                <c:pt idx="145">
                  <c:v>0.11791244441796606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09-410C-9C31-49B42561B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886976"/>
        <c:axId val="161888896"/>
      </c:lineChart>
      <c:dateAx>
        <c:axId val="16188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1888896"/>
        <c:crosses val="autoZero"/>
        <c:auto val="1"/>
        <c:lblOffset val="100"/>
        <c:baseTimeUnit val="months"/>
      </c:dateAx>
      <c:valAx>
        <c:axId val="161888896"/>
        <c:scaling>
          <c:orientation val="minMax"/>
          <c:max val="0.8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61886976"/>
        <c:crosses val="autoZero"/>
        <c:crossBetween val="between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585525670364446E-2"/>
          <c:y val="0.11083375109977117"/>
          <c:w val="0.78086902197231511"/>
          <c:h val="0.74730427608132721"/>
        </c:manualLayout>
      </c:layout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47-4C8D-98A4-F11536278B87}"/>
            </c:ext>
          </c:extLst>
        </c:ser>
        <c:ser>
          <c:idx val="5"/>
          <c:order val="1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47-4C8D-98A4-F11536278B87}"/>
            </c:ext>
          </c:extLst>
        </c:ser>
        <c:ser>
          <c:idx val="6"/>
          <c:order val="2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47-4C8D-98A4-F11536278B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1940224"/>
        <c:axId val="161942144"/>
      </c:lineChart>
      <c:dateAx>
        <c:axId val="161940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1942144"/>
        <c:crosses val="autoZero"/>
        <c:auto val="1"/>
        <c:lblOffset val="100"/>
        <c:baseTimeUnit val="months"/>
      </c:dateAx>
      <c:valAx>
        <c:axId val="16194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1940224"/>
        <c:crosses val="autoZero"/>
        <c:crossBetween val="between"/>
        <c:majorUnit val="5"/>
      </c:valAx>
      <c:spPr>
        <a:gradFill>
          <a:gsLst>
            <a:gs pos="0">
              <a:schemeClr val="accent1">
                <a:lumMod val="40000"/>
                <a:lumOff val="60000"/>
              </a:schemeClr>
            </a:gs>
            <a:gs pos="39999">
              <a:srgbClr val="85C2FF"/>
            </a:gs>
            <a:gs pos="70000">
              <a:srgbClr val="C4D6EB"/>
            </a:gs>
            <a:gs pos="100000">
              <a:srgbClr val="FFEBFA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rgbClr val="FFEFD1"/>
        </a:gs>
        <a:gs pos="64999">
          <a:srgbClr val="F0EBD5"/>
        </a:gs>
        <a:gs pos="100000">
          <a:srgbClr val="D1C39F"/>
        </a:gs>
      </a:gsLst>
      <a:lin ang="5400000" scaled="0"/>
    </a:gradFill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Evolution des Prix du TA6V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$/kg, source </a:t>
            </a:r>
            <a:r>
              <a:rPr lang="en-US" sz="1800" b="1" i="1" baseline="0">
                <a:effectLst/>
              </a:rPr>
              <a:t>metalprices.com</a:t>
            </a:r>
            <a:endParaRPr lang="fr-FR">
              <a:effectLst/>
            </a:endParaRP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0-4171-8A46-2CDD357F84DC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0-4171-8A46-2CDD357F84DC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0-4171-8A46-2CDD357F84DC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90-4171-8A46-2CDD357F84DC}"/>
            </c:ext>
          </c:extLst>
        </c:ser>
        <c:ser>
          <c:idx val="4"/>
          <c:order val="4"/>
          <c:tx>
            <c:strRef>
              <c:f>Synthese!$F$4</c:f>
              <c:strCache>
                <c:ptCount val="1"/>
                <c:pt idx="0">
                  <c:v>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Synthese!$F$5:$F$150</c:f>
              <c:numCache>
                <c:formatCode>General</c:formatCode>
                <c:ptCount val="146"/>
                <c:pt idx="0">
                  <c:v>29.486999999999998</c:v>
                </c:pt>
                <c:pt idx="1">
                  <c:v>24.361000000000001</c:v>
                </c:pt>
                <c:pt idx="2">
                  <c:v>21.495000000000001</c:v>
                </c:pt>
                <c:pt idx="3">
                  <c:v>17.085999999999999</c:v>
                </c:pt>
                <c:pt idx="4">
                  <c:v>18.463999999999999</c:v>
                </c:pt>
                <c:pt idx="5">
                  <c:v>24.196000000000002</c:v>
                </c:pt>
                <c:pt idx="6">
                  <c:v>23.423999999999999</c:v>
                </c:pt>
                <c:pt idx="7">
                  <c:v>21.564</c:v>
                </c:pt>
                <c:pt idx="8">
                  <c:v>20.943999999999999</c:v>
                </c:pt>
                <c:pt idx="9">
                  <c:v>19.263000000000002</c:v>
                </c:pt>
                <c:pt idx="10">
                  <c:v>19.18</c:v>
                </c:pt>
                <c:pt idx="11">
                  <c:v>16.623000000000001</c:v>
                </c:pt>
                <c:pt idx="12">
                  <c:v>15.680999999999999</c:v>
                </c:pt>
                <c:pt idx="13">
                  <c:v>16.177</c:v>
                </c:pt>
                <c:pt idx="14">
                  <c:v>17.538</c:v>
                </c:pt>
                <c:pt idx="15">
                  <c:v>16.920999999999999</c:v>
                </c:pt>
                <c:pt idx="16">
                  <c:v>16.838000000000001</c:v>
                </c:pt>
                <c:pt idx="17">
                  <c:v>16.292000000000002</c:v>
                </c:pt>
                <c:pt idx="18">
                  <c:v>15.75</c:v>
                </c:pt>
                <c:pt idx="19">
                  <c:v>15.404999999999999</c:v>
                </c:pt>
                <c:pt idx="20">
                  <c:v>15.422000000000001</c:v>
                </c:pt>
                <c:pt idx="21">
                  <c:v>15.047000000000001</c:v>
                </c:pt>
                <c:pt idx="22">
                  <c:v>14.427</c:v>
                </c:pt>
                <c:pt idx="23">
                  <c:v>14.099</c:v>
                </c:pt>
                <c:pt idx="24">
                  <c:v>13.558999999999999</c:v>
                </c:pt>
                <c:pt idx="25">
                  <c:v>12.208</c:v>
                </c:pt>
                <c:pt idx="26">
                  <c:v>10.946</c:v>
                </c:pt>
                <c:pt idx="27">
                  <c:v>9.4390000000000001</c:v>
                </c:pt>
                <c:pt idx="28">
                  <c:v>8.4740000000000002</c:v>
                </c:pt>
                <c:pt idx="29">
                  <c:v>7.8949999999999996</c:v>
                </c:pt>
                <c:pt idx="30">
                  <c:v>7.992</c:v>
                </c:pt>
                <c:pt idx="31">
                  <c:v>8.51</c:v>
                </c:pt>
                <c:pt idx="32">
                  <c:v>8.2680000000000007</c:v>
                </c:pt>
                <c:pt idx="33">
                  <c:v>8.0879999999999992</c:v>
                </c:pt>
                <c:pt idx="34">
                  <c:v>8.1020000000000003</c:v>
                </c:pt>
                <c:pt idx="35">
                  <c:v>8.3230000000000004</c:v>
                </c:pt>
                <c:pt idx="36">
                  <c:v>8.3230000000000004</c:v>
                </c:pt>
                <c:pt idx="37">
                  <c:v>8.3780000000000001</c:v>
                </c:pt>
                <c:pt idx="38">
                  <c:v>8.2129999999999992</c:v>
                </c:pt>
                <c:pt idx="39">
                  <c:v>8.282</c:v>
                </c:pt>
                <c:pt idx="40">
                  <c:v>7.992</c:v>
                </c:pt>
                <c:pt idx="41">
                  <c:v>7.7859999999999996</c:v>
                </c:pt>
                <c:pt idx="42">
                  <c:v>7.2389999999999999</c:v>
                </c:pt>
                <c:pt idx="43">
                  <c:v>6.5590000000000002</c:v>
                </c:pt>
                <c:pt idx="44">
                  <c:v>6.008</c:v>
                </c:pt>
                <c:pt idx="45">
                  <c:v>5.7510000000000003</c:v>
                </c:pt>
                <c:pt idx="46">
                  <c:v>5.2359999999999998</c:v>
                </c:pt>
                <c:pt idx="47">
                  <c:v>4.1059999999999999</c:v>
                </c:pt>
                <c:pt idx="48">
                  <c:v>3.0680000000000001</c:v>
                </c:pt>
                <c:pt idx="49">
                  <c:v>2.7559999999999998</c:v>
                </c:pt>
                <c:pt idx="50">
                  <c:v>2.7559999999999998</c:v>
                </c:pt>
                <c:pt idx="51">
                  <c:v>2.8250000000000002</c:v>
                </c:pt>
                <c:pt idx="52">
                  <c:v>3.5550000000000002</c:v>
                </c:pt>
                <c:pt idx="53">
                  <c:v>4.327</c:v>
                </c:pt>
                <c:pt idx="54">
                  <c:v>4.5199999999999996</c:v>
                </c:pt>
                <c:pt idx="55">
                  <c:v>4.3730000000000002</c:v>
                </c:pt>
                <c:pt idx="56">
                  <c:v>4.5010000000000003</c:v>
                </c:pt>
                <c:pt idx="57">
                  <c:v>5.0990000000000002</c:v>
                </c:pt>
                <c:pt idx="58">
                  <c:v>6.7519999999999998</c:v>
                </c:pt>
                <c:pt idx="59">
                  <c:v>7.5650000000000004</c:v>
                </c:pt>
                <c:pt idx="60">
                  <c:v>7.75</c:v>
                </c:pt>
                <c:pt idx="61">
                  <c:v>7.9640000000000004</c:v>
                </c:pt>
                <c:pt idx="62">
                  <c:v>7.5510000000000002</c:v>
                </c:pt>
                <c:pt idx="63">
                  <c:v>6.9580000000000002</c:v>
                </c:pt>
                <c:pt idx="64">
                  <c:v>7.11</c:v>
                </c:pt>
                <c:pt idx="65">
                  <c:v>7.2480000000000002</c:v>
                </c:pt>
                <c:pt idx="66">
                  <c:v>7.2089999999999996</c:v>
                </c:pt>
                <c:pt idx="67">
                  <c:v>7.165</c:v>
                </c:pt>
                <c:pt idx="68">
                  <c:v>6.9779999999999998</c:v>
                </c:pt>
                <c:pt idx="69">
                  <c:v>7.4820000000000002</c:v>
                </c:pt>
                <c:pt idx="70">
                  <c:v>8.3230000000000004</c:v>
                </c:pt>
                <c:pt idx="71">
                  <c:v>8.4329999999999998</c:v>
                </c:pt>
                <c:pt idx="72">
                  <c:v>8.5980000000000008</c:v>
                </c:pt>
                <c:pt idx="73">
                  <c:v>8.9559999999999995</c:v>
                </c:pt>
                <c:pt idx="74">
                  <c:v>9.3420000000000005</c:v>
                </c:pt>
                <c:pt idx="75">
                  <c:v>9.3699999999999992</c:v>
                </c:pt>
                <c:pt idx="76">
                  <c:v>9.3699999999999992</c:v>
                </c:pt>
                <c:pt idx="77">
                  <c:v>9.2159999999999993</c:v>
                </c:pt>
                <c:pt idx="78">
                  <c:v>8.9559999999999995</c:v>
                </c:pt>
                <c:pt idx="79">
                  <c:v>8.1679999999999993</c:v>
                </c:pt>
                <c:pt idx="80">
                  <c:v>7.7610000000000001</c:v>
                </c:pt>
                <c:pt idx="81">
                  <c:v>7.6749999999999998</c:v>
                </c:pt>
                <c:pt idx="82">
                  <c:v>8.2810000000000006</c:v>
                </c:pt>
                <c:pt idx="83">
                  <c:v>8.1240000000000006</c:v>
                </c:pt>
                <c:pt idx="84">
                  <c:v>8.0470000000000006</c:v>
                </c:pt>
                <c:pt idx="85">
                  <c:v>7.9779999999999998</c:v>
                </c:pt>
                <c:pt idx="86">
                  <c:v>7.5617999999999999</c:v>
                </c:pt>
                <c:pt idx="87">
                  <c:v>7.3441000000000001</c:v>
                </c:pt>
                <c:pt idx="88" formatCode="0.000">
                  <c:v>7.0768000000000004</c:v>
                </c:pt>
                <c:pt idx="89" formatCode="0.000">
                  <c:v>7.1264000000000003</c:v>
                </c:pt>
                <c:pt idx="90" formatCode="0.000">
                  <c:v>7.1237000000000004</c:v>
                </c:pt>
                <c:pt idx="91" formatCode="0.000">
                  <c:v>6.7572000000000001</c:v>
                </c:pt>
                <c:pt idx="92" formatCode="0.000">
                  <c:v>7.2201000000000004</c:v>
                </c:pt>
                <c:pt idx="93" formatCode="0.000">
                  <c:v>7.3304</c:v>
                </c:pt>
                <c:pt idx="94" formatCode="0.000">
                  <c:v>7.3441000000000001</c:v>
                </c:pt>
                <c:pt idx="95" formatCode="0.000">
                  <c:v>7.2972999999999999</c:v>
                </c:pt>
                <c:pt idx="96" formatCode="0.000">
                  <c:v>6.8618797499999999</c:v>
                </c:pt>
                <c:pt idx="97" formatCode="0.000">
                  <c:v>6.3382825</c:v>
                </c:pt>
                <c:pt idx="98" formatCode="0.000">
                  <c:v>6.1453782500000003</c:v>
                </c:pt>
                <c:pt idx="99" formatCode="0.000">
                  <c:v>6.0627000000000004</c:v>
                </c:pt>
                <c:pt idx="100" formatCode="0.000">
                  <c:v>6.2610999999999999</c:v>
                </c:pt>
                <c:pt idx="101" formatCode="0.000">
                  <c:v>6.0765000000000002</c:v>
                </c:pt>
                <c:pt idx="102" formatCode="0.000">
                  <c:v>5.9938000000000002</c:v>
                </c:pt>
                <c:pt idx="103" formatCode="0.000">
                  <c:v>5.7651000000000003</c:v>
                </c:pt>
                <c:pt idx="104" formatCode="0.000">
                  <c:v>5.7595999999999998</c:v>
                </c:pt>
                <c:pt idx="105" formatCode="0.000">
                  <c:v>6.0736999999999997</c:v>
                </c:pt>
                <c:pt idx="106" formatCode="0.000">
                  <c:v>6.4485000000000001</c:v>
                </c:pt>
                <c:pt idx="107" formatCode="0.000">
                  <c:v>6.4210000000000003</c:v>
                </c:pt>
                <c:pt idx="108" formatCode="0.000">
                  <c:v>6.4071999999999996</c:v>
                </c:pt>
                <c:pt idx="109" formatCode="0.000">
                  <c:v>6.4926000000000004</c:v>
                </c:pt>
                <c:pt idx="110" formatCode="0.000">
                  <c:v>6.6139000000000001</c:v>
                </c:pt>
                <c:pt idx="111" formatCode="0.000">
                  <c:v>6.5311867499999998</c:v>
                </c:pt>
                <c:pt idx="112" formatCode="0.000">
                  <c:v>6.5036290000000001</c:v>
                </c:pt>
                <c:pt idx="113" formatCode="0.000">
                  <c:v>6.4485134999999998</c:v>
                </c:pt>
                <c:pt idx="114" formatCode="0.000">
                  <c:v>6.4485134999999998</c:v>
                </c:pt>
                <c:pt idx="115" formatCode="0.000">
                  <c:v>6.3989095499999999</c:v>
                </c:pt>
                <c:pt idx="116" formatCode="0.000">
                  <c:v>6.3382825</c:v>
                </c:pt>
                <c:pt idx="117" formatCode="0.000">
                  <c:v>6.3382825</c:v>
                </c:pt>
                <c:pt idx="118" formatCode="0.000">
                  <c:v>6.3382825</c:v>
                </c:pt>
                <c:pt idx="119" formatCode="0.000">
                  <c:v>6.3382825</c:v>
                </c:pt>
                <c:pt idx="120" formatCode="0.000">
                  <c:v>6.0213999999999999</c:v>
                </c:pt>
                <c:pt idx="121" formatCode="0.000">
                  <c:v>5.7430000000000003</c:v>
                </c:pt>
                <c:pt idx="122" formatCode="0.000">
                  <c:v>5.6493000000000002</c:v>
                </c:pt>
                <c:pt idx="123" formatCode="0.000">
                  <c:v>5.5997000000000003</c:v>
                </c:pt>
                <c:pt idx="124" formatCode="0.000">
                  <c:v>5.4288999999999996</c:v>
                </c:pt>
                <c:pt idx="125" formatCode="0.000">
                  <c:v>4.8776999999999999</c:v>
                </c:pt>
                <c:pt idx="126" formatCode="0.000">
                  <c:v>4.5084</c:v>
                </c:pt>
                <c:pt idx="127" formatCode="0.000">
                  <c:v>3.9186999999999999</c:v>
                </c:pt>
                <c:pt idx="128" formatCode="0.000">
                  <c:v>3.8580999999999999</c:v>
                </c:pt>
                <c:pt idx="129" formatCode="0.000">
                  <c:v>3.7892000000000001</c:v>
                </c:pt>
                <c:pt idx="130" formatCode="0.000">
                  <c:v>3.8029999999999999</c:v>
                </c:pt>
                <c:pt idx="131" formatCode="0.000">
                  <c:v>3.7147999999999999</c:v>
                </c:pt>
                <c:pt idx="132" formatCode="0.000">
                  <c:v>3.5825</c:v>
                </c:pt>
                <c:pt idx="133" formatCode="0.000">
                  <c:v>3.7147999999999999</c:v>
                </c:pt>
                <c:pt idx="134" formatCode="0.000">
                  <c:v>3.9022000000000001</c:v>
                </c:pt>
                <c:pt idx="135" formatCode="0.000">
                  <c:v>4.0262000000000002</c:v>
                </c:pt>
                <c:pt idx="136" formatCode="0.000">
                  <c:v>3.9049</c:v>
                </c:pt>
                <c:pt idx="137" formatCode="0.000">
                  <c:v>3.9176000000000002</c:v>
                </c:pt>
                <c:pt idx="138" formatCode="0.000">
                  <c:v>3.7947000000000002</c:v>
                </c:pt>
                <c:pt idx="139" formatCode="0.000">
                  <c:v>3.6597</c:v>
                </c:pt>
                <c:pt idx="140" formatCode="0.000">
                  <c:v>3.6926999999999999</c:v>
                </c:pt>
                <c:pt idx="141" formatCode="0.000">
                  <c:v>3.7092999999999998</c:v>
                </c:pt>
                <c:pt idx="142" formatCode="0.000">
                  <c:v>3.8856000000000002</c:v>
                </c:pt>
                <c:pt idx="143" formatCode="0.000">
                  <c:v>4.2130000000000001</c:v>
                </c:pt>
                <c:pt idx="144" formatCode="0.000">
                  <c:v>4.5250000000000004</c:v>
                </c:pt>
                <c:pt idx="145" formatCode="0.000">
                  <c:v>4.7481999999999998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990-4171-8A46-2CDD357F84DC}"/>
            </c:ext>
          </c:extLst>
        </c:ser>
        <c:ser>
          <c:idx val="5"/>
          <c:order val="5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990-4171-8A46-2CDD357F84DC}"/>
            </c:ext>
          </c:extLst>
        </c:ser>
        <c:ser>
          <c:idx val="6"/>
          <c:order val="6"/>
          <c:tx>
            <c:strRef>
              <c:f>Synthese!$H$4</c:f>
              <c:strCache>
                <c:ptCount val="1"/>
                <c:pt idx="0">
                  <c:v>TiO2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Synthese!$H$5:$H$150</c:f>
              <c:numCache>
                <c:formatCode>General</c:formatCode>
                <c:ptCount val="146"/>
                <c:pt idx="28" formatCode="0.000">
                  <c:v>2.0920502092050199</c:v>
                </c:pt>
                <c:pt idx="29" formatCode="0.000">
                  <c:v>2.09710037766936</c:v>
                </c:pt>
                <c:pt idx="30" formatCode="0.000">
                  <c:v>2.03372202542488</c:v>
                </c:pt>
                <c:pt idx="31" formatCode="0.000">
                  <c:v>2.0335634072755799</c:v>
                </c:pt>
                <c:pt idx="32" formatCode="0.000">
                  <c:v>2.0240799186080198</c:v>
                </c:pt>
                <c:pt idx="33" formatCode="0.000">
                  <c:v>2.1811053833132199</c:v>
                </c:pt>
                <c:pt idx="34" formatCode="0.000">
                  <c:v>2.3643489134736</c:v>
                </c:pt>
                <c:pt idx="35" formatCode="0.000">
                  <c:v>2.3773395099307599</c:v>
                </c:pt>
                <c:pt idx="36" formatCode="0.000">
                  <c:v>2.2990352043328799</c:v>
                </c:pt>
                <c:pt idx="37" formatCode="0.000">
                  <c:v>2.26640796221576</c:v>
                </c:pt>
                <c:pt idx="38" formatCode="0.000">
                  <c:v>2.4546272075397302</c:v>
                </c:pt>
                <c:pt idx="39" formatCode="0.000">
                  <c:v>2.4534466758601199</c:v>
                </c:pt>
                <c:pt idx="40" formatCode="0.000">
                  <c:v>2.57355942059095</c:v>
                </c:pt>
                <c:pt idx="41" formatCode="0.000">
                  <c:v>2.5208327439752098</c:v>
                </c:pt>
                <c:pt idx="42" formatCode="0.000">
                  <c:v>2.4174540108444602</c:v>
                </c:pt>
                <c:pt idx="43" formatCode="0.000">
                  <c:v>2.3083540181283801</c:v>
                </c:pt>
                <c:pt idx="44" formatCode="0.000">
                  <c:v>2.4581280764570299</c:v>
                </c:pt>
                <c:pt idx="45" formatCode="0.000">
                  <c:v>2.69446291736091</c:v>
                </c:pt>
                <c:pt idx="46" formatCode="0.000">
                  <c:v>3.1641016136392399</c:v>
                </c:pt>
                <c:pt idx="47" formatCode="0.000">
                  <c:v>3.2098557521009199</c:v>
                </c:pt>
                <c:pt idx="48" formatCode="0.000">
                  <c:v>3.6955751971030799</c:v>
                </c:pt>
                <c:pt idx="49" formatCode="0.000">
                  <c:v>3.6955751971030799</c:v>
                </c:pt>
                <c:pt idx="50" formatCode="0.000">
                  <c:v>3.6955751971030799</c:v>
                </c:pt>
                <c:pt idx="51" formatCode="0.000">
                  <c:v>3.6955751971030799</c:v>
                </c:pt>
                <c:pt idx="52" formatCode="0.000">
                  <c:v>3.6955751971030799</c:v>
                </c:pt>
                <c:pt idx="53" formatCode="0.000">
                  <c:v>3.7219922713928302</c:v>
                </c:pt>
                <c:pt idx="54" formatCode="0.000">
                  <c:v>3.85987305709219</c:v>
                </c:pt>
                <c:pt idx="55" formatCode="0.000">
                  <c:v>3.8667667072606902</c:v>
                </c:pt>
                <c:pt idx="56" formatCode="0.000">
                  <c:v>3.8288896376298198</c:v>
                </c:pt>
                <c:pt idx="57" formatCode="0.000">
                  <c:v>3.86083990111644</c:v>
                </c:pt>
                <c:pt idx="58" formatCode="0.000">
                  <c:v>3.8319724615114699</c:v>
                </c:pt>
                <c:pt idx="59" formatCode="0.000">
                  <c:v>3.9053248762921502</c:v>
                </c:pt>
                <c:pt idx="60" formatCode="0.000">
                  <c:v>3.96840756286718</c:v>
                </c:pt>
                <c:pt idx="61" formatCode="0.000">
                  <c:v>2.5770997370175501</c:v>
                </c:pt>
                <c:pt idx="62" formatCode="0.000">
                  <c:v>2.32207599857799</c:v>
                </c:pt>
                <c:pt idx="63" formatCode="0.000">
                  <c:v>2.3168989625421501</c:v>
                </c:pt>
                <c:pt idx="64" formatCode="0.000">
                  <c:v>2.40748134739516</c:v>
                </c:pt>
                <c:pt idx="65" formatCode="0.000">
                  <c:v>2.43517212525924</c:v>
                </c:pt>
                <c:pt idx="66" formatCode="0.000">
                  <c:v>2.8972225213210501</c:v>
                </c:pt>
                <c:pt idx="67" formatCode="0.000">
                  <c:v>2.6902583921501999</c:v>
                </c:pt>
                <c:pt idx="68" formatCode="0.000">
                  <c:v>2.6232664461969302</c:v>
                </c:pt>
                <c:pt idx="69" formatCode="0.000">
                  <c:v>2.6950156633401301</c:v>
                </c:pt>
                <c:pt idx="70" formatCode="0.000">
                  <c:v>2.6950156633401301</c:v>
                </c:pt>
                <c:pt idx="71" formatCode="0.000">
                  <c:v>2.9493653050698501</c:v>
                </c:pt>
                <c:pt idx="72" formatCode="0.000">
                  <c:v>4.0726698388987099</c:v>
                </c:pt>
                <c:pt idx="73" formatCode="0.000">
                  <c:v>4.15078928935249</c:v>
                </c:pt>
                <c:pt idx="74" formatCode="0.000">
                  <c:v>4.5794416961249702</c:v>
                </c:pt>
                <c:pt idx="75" formatCode="0.000">
                  <c:v>4.6584855313798803</c:v>
                </c:pt>
                <c:pt idx="76" formatCode="0.000">
                  <c:v>4.5762183190598904</c:v>
                </c:pt>
                <c:pt idx="77" formatCode="0.000">
                  <c:v>4.3708305831946701</c:v>
                </c:pt>
                <c:pt idx="78" formatCode="0.000">
                  <c:v>4.1032680445780496</c:v>
                </c:pt>
                <c:pt idx="79" formatCode="0.000">
                  <c:v>4.07372691716348</c:v>
                </c:pt>
                <c:pt idx="80" formatCode="0.000">
                  <c:v>4.0201727561233804</c:v>
                </c:pt>
                <c:pt idx="81" formatCode="0.000">
                  <c:v>4.2443717350775101</c:v>
                </c:pt>
                <c:pt idx="82" formatCode="0.000">
                  <c:v>4.3866060792148502</c:v>
                </c:pt>
                <c:pt idx="83" formatCode="0.000">
                  <c:v>4.3878710860716703</c:v>
                </c:pt>
                <c:pt idx="84" formatCode="0.000">
                  <c:v>3.9082183292129402</c:v>
                </c:pt>
                <c:pt idx="85" formatCode="0.000">
                  <c:v>4.2328693741335197</c:v>
                </c:pt>
                <c:pt idx="86" formatCode="0.000">
                  <c:v>4.2009226600039202</c:v>
                </c:pt>
                <c:pt idx="87" formatCode="0.000">
                  <c:v>4.4496852231284896</c:v>
                </c:pt>
                <c:pt idx="88" formatCode="0.000">
                  <c:v>4.2061999999999999</c:v>
                </c:pt>
                <c:pt idx="89" formatCode="0.000">
                  <c:v>4.282</c:v>
                </c:pt>
                <c:pt idx="90" formatCode="0.000">
                  <c:v>4.0072999999999999</c:v>
                </c:pt>
                <c:pt idx="91" formatCode="0.000">
                  <c:v>3.7027999999999999</c:v>
                </c:pt>
                <c:pt idx="92" formatCode="0.000">
                  <c:v>3.6899000000000002</c:v>
                </c:pt>
                <c:pt idx="93" formatCode="0.000">
                  <c:v>3.9369999999999998</c:v>
                </c:pt>
                <c:pt idx="94" formatCode="0.000">
                  <c:v>3.8698999999999999</c:v>
                </c:pt>
                <c:pt idx="95" formatCode="0.000">
                  <c:v>3.8149999999999999</c:v>
                </c:pt>
                <c:pt idx="96" formatCode="0.000">
                  <c:v>3.7696785345306001</c:v>
                </c:pt>
                <c:pt idx="97" formatCode="0.000">
                  <c:v>3.73521821983516</c:v>
                </c:pt>
                <c:pt idx="98" formatCode="0.000">
                  <c:v>3.6395942791020399</c:v>
                </c:pt>
                <c:pt idx="99" formatCode="0.000">
                  <c:v>3.5788000000000002</c:v>
                </c:pt>
                <c:pt idx="100" formatCode="0.000">
                  <c:v>3.2725</c:v>
                </c:pt>
                <c:pt idx="101" formatCode="0.000">
                  <c:v>3.2827999999999999</c:v>
                </c:pt>
                <c:pt idx="102" formatCode="0.000">
                  <c:v>3.5625</c:v>
                </c:pt>
                <c:pt idx="103" formatCode="0.000">
                  <c:v>3.4906000000000001</c:v>
                </c:pt>
                <c:pt idx="104" formatCode="0.000">
                  <c:v>3.5609000000000002</c:v>
                </c:pt>
                <c:pt idx="105" formatCode="0.000">
                  <c:v>3.6755</c:v>
                </c:pt>
                <c:pt idx="106" formatCode="0.000">
                  <c:v>3.8645999999999998</c:v>
                </c:pt>
                <c:pt idx="107" formatCode="0.000">
                  <c:v>3.9449999999999998</c:v>
                </c:pt>
                <c:pt idx="108" formatCode="0.000">
                  <c:v>3.9628999999999999</c:v>
                </c:pt>
                <c:pt idx="109" formatCode="0.000">
                  <c:v>4.4469000000000003</c:v>
                </c:pt>
                <c:pt idx="110" formatCode="0.000">
                  <c:v>4.3434999999999997</c:v>
                </c:pt>
                <c:pt idx="111" formatCode="0.000">
                  <c:v>4.3633973457563702</c:v>
                </c:pt>
                <c:pt idx="112" formatCode="0.000">
                  <c:v>4.2697674997499204</c:v>
                </c:pt>
                <c:pt idx="113" formatCode="0.000">
                  <c:v>4.2188879224217901</c:v>
                </c:pt>
                <c:pt idx="114" formatCode="0.000">
                  <c:v>3.7524993232423198</c:v>
                </c:pt>
                <c:pt idx="115" formatCode="0.000">
                  <c:v>3.7961360869633398</c:v>
                </c:pt>
                <c:pt idx="116" formatCode="0.000">
                  <c:v>3.7026705655015002</c:v>
                </c:pt>
                <c:pt idx="117" formatCode="0.000">
                  <c:v>3.8921000000000001</c:v>
                </c:pt>
                <c:pt idx="118" formatCode="0.000">
                  <c:v>3.9901</c:v>
                </c:pt>
                <c:pt idx="119" formatCode="0.000">
                  <c:v>3.8906999999999998</c:v>
                </c:pt>
                <c:pt idx="120" formatCode="0.000">
                  <c:v>3.9098999999999999</c:v>
                </c:pt>
                <c:pt idx="121" formatCode="0.000">
                  <c:v>3.9842</c:v>
                </c:pt>
                <c:pt idx="122" formatCode="0.000">
                  <c:v>3.8424999999999998</c:v>
                </c:pt>
                <c:pt idx="123" formatCode="0.000">
                  <c:v>3.9388000000000001</c:v>
                </c:pt>
                <c:pt idx="124" formatCode="0.000">
                  <c:v>3.8877000000000002</c:v>
                </c:pt>
                <c:pt idx="125" formatCode="0.000">
                  <c:v>3.7894000000000001</c:v>
                </c:pt>
                <c:pt idx="126" formatCode="0.000">
                  <c:v>3.8544</c:v>
                </c:pt>
                <c:pt idx="127" formatCode="0.000">
                  <c:v>3.7806000000000002</c:v>
                </c:pt>
                <c:pt idx="128" formatCode="0.000">
                  <c:v>3.6680000000000001</c:v>
                </c:pt>
                <c:pt idx="129" formatCode="0.000">
                  <c:v>3.6749999999999998</c:v>
                </c:pt>
                <c:pt idx="130" formatCode="0.000">
                  <c:v>3.7724000000000002</c:v>
                </c:pt>
                <c:pt idx="131" formatCode="0.000">
                  <c:v>3.9195000000000002</c:v>
                </c:pt>
                <c:pt idx="132" formatCode="0.000">
                  <c:v>4.0007000000000001</c:v>
                </c:pt>
                <c:pt idx="133" formatCode="0.000">
                  <c:v>3.9870000000000001</c:v>
                </c:pt>
                <c:pt idx="134" formatCode="0.000">
                  <c:v>3.7610000000000001</c:v>
                </c:pt>
                <c:pt idx="135" formatCode="0.000">
                  <c:v>3.7223000000000002</c:v>
                </c:pt>
                <c:pt idx="136" formatCode="0.000">
                  <c:v>3.7317999999999998</c:v>
                </c:pt>
                <c:pt idx="137" formatCode="0.000">
                  <c:v>3.7317999999999998</c:v>
                </c:pt>
                <c:pt idx="138" formatCode="0.000">
                  <c:v>3.7317999999999998</c:v>
                </c:pt>
                <c:pt idx="139" formatCode="0.000">
                  <c:v>3.7317999999999998</c:v>
                </c:pt>
                <c:pt idx="140" formatCode="0.000">
                  <c:v>3.7317999999999998</c:v>
                </c:pt>
                <c:pt idx="141" formatCode="0.000">
                  <c:v>3.7317999999999998</c:v>
                </c:pt>
                <c:pt idx="142" formatCode="0.000">
                  <c:v>3.7317999999999998</c:v>
                </c:pt>
                <c:pt idx="143" formatCode="0.000">
                  <c:v>3.7317999999999998</c:v>
                </c:pt>
                <c:pt idx="144" formatCode="0.000">
                  <c:v>3.7317999999999998</c:v>
                </c:pt>
                <c:pt idx="145" formatCode="0.0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990-4171-8A46-2CDD357F84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3099008"/>
        <c:axId val="163100928"/>
      </c:lineChart>
      <c:dateAx>
        <c:axId val="163099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3100928"/>
        <c:crosses val="autoZero"/>
        <c:auto val="1"/>
        <c:lblOffset val="100"/>
        <c:baseTimeUnit val="months"/>
      </c:dateAx>
      <c:valAx>
        <c:axId val="1631009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3099008"/>
        <c:crosses val="autoZero"/>
        <c:crossBetween val="between"/>
        <c:majorUnit val="5"/>
      </c:valAx>
      <c:spPr>
        <a:gradFill>
          <a:gsLst>
            <a:gs pos="0">
              <a:srgbClr val="FFEFD1"/>
            </a:gs>
            <a:gs pos="64999">
              <a:srgbClr val="F0EBD5"/>
            </a:gs>
            <a:gs pos="100000">
              <a:srgbClr val="D1C39F"/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Evolution des Prix du TA6V (lingot Aéronautique)</a:t>
            </a:r>
          </a:p>
          <a:p>
            <a:pPr>
              <a:defRPr/>
            </a:pPr>
            <a:r>
              <a:rPr lang="en-US"/>
              <a:t>$/kg, source </a:t>
            </a:r>
            <a:r>
              <a:rPr lang="en-US" i="1"/>
              <a:t>metalprices.com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Synthese!$B$4</c:f>
              <c:strCache>
                <c:ptCount val="1"/>
                <c:pt idx="0">
                  <c:v>Lingot TA6V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Synthese!$B$5:$B$150</c:f>
              <c:numCache>
                <c:formatCode>General</c:formatCode>
                <c:ptCount val="146"/>
                <c:pt idx="0">
                  <c:v>45.746000000000002</c:v>
                </c:pt>
                <c:pt idx="1">
                  <c:v>45.746000000000002</c:v>
                </c:pt>
                <c:pt idx="2">
                  <c:v>45.746000000000002</c:v>
                </c:pt>
                <c:pt idx="3">
                  <c:v>45.746000000000002</c:v>
                </c:pt>
                <c:pt idx="4">
                  <c:v>45.746000000000002</c:v>
                </c:pt>
                <c:pt idx="5">
                  <c:v>49.603999999999999</c:v>
                </c:pt>
                <c:pt idx="6">
                  <c:v>50.707000000000001</c:v>
                </c:pt>
                <c:pt idx="7">
                  <c:v>50.707000000000001</c:v>
                </c:pt>
                <c:pt idx="8">
                  <c:v>54.014000000000003</c:v>
                </c:pt>
                <c:pt idx="9">
                  <c:v>57.320999999999998</c:v>
                </c:pt>
                <c:pt idx="10">
                  <c:v>57.320999999999998</c:v>
                </c:pt>
                <c:pt idx="11">
                  <c:v>57.320999999999998</c:v>
                </c:pt>
                <c:pt idx="12">
                  <c:v>65.037000000000006</c:v>
                </c:pt>
                <c:pt idx="13">
                  <c:v>66.138999999999996</c:v>
                </c:pt>
                <c:pt idx="14">
                  <c:v>67.241</c:v>
                </c:pt>
                <c:pt idx="15">
                  <c:v>67.241</c:v>
                </c:pt>
                <c:pt idx="16">
                  <c:v>67.241</c:v>
                </c:pt>
                <c:pt idx="17">
                  <c:v>66.69</c:v>
                </c:pt>
                <c:pt idx="18">
                  <c:v>66.138999999999996</c:v>
                </c:pt>
                <c:pt idx="19">
                  <c:v>63.933999999999997</c:v>
                </c:pt>
                <c:pt idx="20">
                  <c:v>62.832000000000001</c:v>
                </c:pt>
                <c:pt idx="21">
                  <c:v>65.036000000000001</c:v>
                </c:pt>
                <c:pt idx="22">
                  <c:v>63.933999999999997</c:v>
                </c:pt>
                <c:pt idx="23">
                  <c:v>59.524999999999999</c:v>
                </c:pt>
                <c:pt idx="24">
                  <c:v>56.218000000000004</c:v>
                </c:pt>
                <c:pt idx="25">
                  <c:v>55.667000000000002</c:v>
                </c:pt>
                <c:pt idx="26">
                  <c:v>55.116</c:v>
                </c:pt>
                <c:pt idx="27">
                  <c:v>48.502000000000002</c:v>
                </c:pt>
                <c:pt idx="28">
                  <c:v>44.093000000000004</c:v>
                </c:pt>
                <c:pt idx="29">
                  <c:v>44.093000000000004</c:v>
                </c:pt>
                <c:pt idx="30">
                  <c:v>44.093000000000004</c:v>
                </c:pt>
                <c:pt idx="31">
                  <c:v>44.46</c:v>
                </c:pt>
                <c:pt idx="32">
                  <c:v>43.128</c:v>
                </c:pt>
                <c:pt idx="33">
                  <c:v>40.786000000000001</c:v>
                </c:pt>
                <c:pt idx="34">
                  <c:v>39.131999999999998</c:v>
                </c:pt>
                <c:pt idx="35">
                  <c:v>38.994</c:v>
                </c:pt>
                <c:pt idx="36">
                  <c:v>38.856999999999999</c:v>
                </c:pt>
                <c:pt idx="37">
                  <c:v>37.271999999999998</c:v>
                </c:pt>
                <c:pt idx="38">
                  <c:v>36.375999999999998</c:v>
                </c:pt>
                <c:pt idx="39">
                  <c:v>36.375999999999998</c:v>
                </c:pt>
                <c:pt idx="40">
                  <c:v>34.033999999999999</c:v>
                </c:pt>
                <c:pt idx="41">
                  <c:v>32.243000000000002</c:v>
                </c:pt>
                <c:pt idx="42">
                  <c:v>30.864999999999998</c:v>
                </c:pt>
                <c:pt idx="43">
                  <c:v>30.864999999999998</c:v>
                </c:pt>
                <c:pt idx="44">
                  <c:v>30.314</c:v>
                </c:pt>
                <c:pt idx="45">
                  <c:v>30.314</c:v>
                </c:pt>
                <c:pt idx="46">
                  <c:v>28.66</c:v>
                </c:pt>
                <c:pt idx="47">
                  <c:v>26.731000000000002</c:v>
                </c:pt>
                <c:pt idx="48">
                  <c:v>23.7</c:v>
                </c:pt>
                <c:pt idx="49">
                  <c:v>23.241</c:v>
                </c:pt>
                <c:pt idx="50">
                  <c:v>21.459</c:v>
                </c:pt>
                <c:pt idx="51">
                  <c:v>20.393000000000001</c:v>
                </c:pt>
                <c:pt idx="52">
                  <c:v>19.98</c:v>
                </c:pt>
                <c:pt idx="53">
                  <c:v>18.739000000000001</c:v>
                </c:pt>
                <c:pt idx="54">
                  <c:v>18.821999999999999</c:v>
                </c:pt>
                <c:pt idx="55">
                  <c:v>18.657</c:v>
                </c:pt>
                <c:pt idx="56">
                  <c:v>18.684000000000001</c:v>
                </c:pt>
                <c:pt idx="57">
                  <c:v>18.739000000000001</c:v>
                </c:pt>
                <c:pt idx="58">
                  <c:v>19.318000000000001</c:v>
                </c:pt>
                <c:pt idx="59">
                  <c:v>19.978999999999999</c:v>
                </c:pt>
                <c:pt idx="60">
                  <c:v>20.393000000000001</c:v>
                </c:pt>
                <c:pt idx="61">
                  <c:v>21.771000000000001</c:v>
                </c:pt>
                <c:pt idx="62">
                  <c:v>22.321999999999999</c:v>
                </c:pt>
                <c:pt idx="63">
                  <c:v>23.423999999999999</c:v>
                </c:pt>
                <c:pt idx="64">
                  <c:v>23.423999999999999</c:v>
                </c:pt>
                <c:pt idx="65">
                  <c:v>24.251000000000001</c:v>
                </c:pt>
                <c:pt idx="66">
                  <c:v>24.527000000000001</c:v>
                </c:pt>
                <c:pt idx="67">
                  <c:v>25.353000000000002</c:v>
                </c:pt>
                <c:pt idx="68">
                  <c:v>26.18</c:v>
                </c:pt>
                <c:pt idx="69">
                  <c:v>26.456</c:v>
                </c:pt>
                <c:pt idx="70">
                  <c:v>26.594000000000001</c:v>
                </c:pt>
                <c:pt idx="71">
                  <c:v>26.731000000000002</c:v>
                </c:pt>
                <c:pt idx="72">
                  <c:v>26.731000000000002</c:v>
                </c:pt>
                <c:pt idx="73">
                  <c:v>27.283000000000001</c:v>
                </c:pt>
                <c:pt idx="74">
                  <c:v>27.283000000000001</c:v>
                </c:pt>
                <c:pt idx="75">
                  <c:v>27.283000000000001</c:v>
                </c:pt>
                <c:pt idx="76">
                  <c:v>27.283000000000001</c:v>
                </c:pt>
                <c:pt idx="77">
                  <c:v>27.779</c:v>
                </c:pt>
                <c:pt idx="78">
                  <c:v>27.834</c:v>
                </c:pt>
                <c:pt idx="79">
                  <c:v>27.834</c:v>
                </c:pt>
                <c:pt idx="80">
                  <c:v>27.834</c:v>
                </c:pt>
                <c:pt idx="81">
                  <c:v>26.456</c:v>
                </c:pt>
                <c:pt idx="82">
                  <c:v>25.904</c:v>
                </c:pt>
                <c:pt idx="83">
                  <c:v>25.904</c:v>
                </c:pt>
                <c:pt idx="84">
                  <c:v>25.076000000000001</c:v>
                </c:pt>
                <c:pt idx="85">
                  <c:v>25.0776</c:v>
                </c:pt>
                <c:pt idx="86">
                  <c:v>24.802</c:v>
                </c:pt>
                <c:pt idx="87">
                  <c:v>24.802</c:v>
                </c:pt>
                <c:pt idx="88" formatCode="0.000">
                  <c:v>23.6997</c:v>
                </c:pt>
                <c:pt idx="89" formatCode="0.000">
                  <c:v>23.424099999999999</c:v>
                </c:pt>
                <c:pt idx="90" formatCode="0.000">
                  <c:v>23.424099999999999</c:v>
                </c:pt>
                <c:pt idx="91" formatCode="0.000">
                  <c:v>23.424099999999999</c:v>
                </c:pt>
                <c:pt idx="92" formatCode="0.000">
                  <c:v>23.369</c:v>
                </c:pt>
                <c:pt idx="93" formatCode="0.000">
                  <c:v>22.872900000000001</c:v>
                </c:pt>
                <c:pt idx="94" formatCode="0.000">
                  <c:v>22.872900000000001</c:v>
                </c:pt>
                <c:pt idx="95" formatCode="0.000">
                  <c:v>22.5974</c:v>
                </c:pt>
                <c:pt idx="96" formatCode="0.000">
                  <c:v>22.5974</c:v>
                </c:pt>
                <c:pt idx="97" formatCode="0.000">
                  <c:v>22.5974</c:v>
                </c:pt>
                <c:pt idx="98" formatCode="0.000">
                  <c:v>22.3218</c:v>
                </c:pt>
                <c:pt idx="99" formatCode="0.000">
                  <c:v>21.770600000000002</c:v>
                </c:pt>
                <c:pt idx="100" formatCode="0.000">
                  <c:v>21.109200000000001</c:v>
                </c:pt>
                <c:pt idx="101" formatCode="0.000">
                  <c:v>20.8888</c:v>
                </c:pt>
                <c:pt idx="102" formatCode="0.000">
                  <c:v>20.5305</c:v>
                </c:pt>
                <c:pt idx="103" formatCode="0.000">
                  <c:v>20.337599999999998</c:v>
                </c:pt>
                <c:pt idx="104" formatCode="0.000">
                  <c:v>19.676200000000001</c:v>
                </c:pt>
                <c:pt idx="105" formatCode="0.000">
                  <c:v>19.180199999999999</c:v>
                </c:pt>
                <c:pt idx="106" formatCode="0.000">
                  <c:v>19.07</c:v>
                </c:pt>
                <c:pt idx="107" formatCode="0.000">
                  <c:v>18.188099999999999</c:v>
                </c:pt>
                <c:pt idx="108" formatCode="0.000">
                  <c:v>18.187999999999999</c:v>
                </c:pt>
                <c:pt idx="109" formatCode="0.000">
                  <c:v>18.684000000000001</c:v>
                </c:pt>
                <c:pt idx="110" formatCode="0.000">
                  <c:v>18.463000000000001</c:v>
                </c:pt>
                <c:pt idx="111" formatCode="0.000">
                  <c:v>19.014847499999998</c:v>
                </c:pt>
                <c:pt idx="112" formatCode="0.000">
                  <c:v>19.014847499999998</c:v>
                </c:pt>
                <c:pt idx="113" formatCode="0.000">
                  <c:v>19.014847499999998</c:v>
                </c:pt>
                <c:pt idx="114" formatCode="0.000">
                  <c:v>19.014847499999998</c:v>
                </c:pt>
                <c:pt idx="115" formatCode="0.000">
                  <c:v>19.014847499999998</c:v>
                </c:pt>
                <c:pt idx="116" formatCode="0.000">
                  <c:v>19.014847499999998</c:v>
                </c:pt>
                <c:pt idx="117" formatCode="0.000">
                  <c:v>19.014847499999998</c:v>
                </c:pt>
                <c:pt idx="118" formatCode="0.000">
                  <c:v>19.014847499999998</c:v>
                </c:pt>
                <c:pt idx="119" formatCode="0.000">
                  <c:v>19.014847499999998</c:v>
                </c:pt>
                <c:pt idx="120" formatCode="0.000">
                  <c:v>19.014847499999998</c:v>
                </c:pt>
                <c:pt idx="121" formatCode="0.000">
                  <c:v>19.014847499999998</c:v>
                </c:pt>
                <c:pt idx="122" formatCode="0.000">
                  <c:v>19.014847499999998</c:v>
                </c:pt>
                <c:pt idx="123" formatCode="0.000">
                  <c:v>19.014847499999998</c:v>
                </c:pt>
                <c:pt idx="124" formatCode="0.000">
                  <c:v>18.7393</c:v>
                </c:pt>
                <c:pt idx="125" formatCode="0.000">
                  <c:v>18.7393</c:v>
                </c:pt>
                <c:pt idx="126" formatCode="0.000">
                  <c:v>18.7393</c:v>
                </c:pt>
                <c:pt idx="127" formatCode="0.000">
                  <c:v>18.7393</c:v>
                </c:pt>
                <c:pt idx="128" formatCode="0.000">
                  <c:v>18.188099999999999</c:v>
                </c:pt>
                <c:pt idx="129" formatCode="0.000">
                  <c:v>18.188099999999999</c:v>
                </c:pt>
                <c:pt idx="130" formatCode="0.000">
                  <c:v>18.188099999999999</c:v>
                </c:pt>
                <c:pt idx="131" formatCode="0.000">
                  <c:v>18.188099999999999</c:v>
                </c:pt>
                <c:pt idx="132" formatCode="0.000">
                  <c:v>17.911999999999999</c:v>
                </c:pt>
                <c:pt idx="133" formatCode="0.000">
                  <c:v>17.912500000000001</c:v>
                </c:pt>
                <c:pt idx="134" formatCode="0.000">
                  <c:v>17.913</c:v>
                </c:pt>
                <c:pt idx="135" formatCode="0.000">
                  <c:v>17.912500000000001</c:v>
                </c:pt>
                <c:pt idx="136" formatCode="0.000">
                  <c:v>17.3614</c:v>
                </c:pt>
                <c:pt idx="137" formatCode="0.000">
                  <c:v>17.3614</c:v>
                </c:pt>
                <c:pt idx="138" formatCode="0.000">
                  <c:v>17.085799999999999</c:v>
                </c:pt>
                <c:pt idx="139" formatCode="0.000">
                  <c:v>17.085799999999999</c:v>
                </c:pt>
                <c:pt idx="140" formatCode="0.000">
                  <c:v>17.637</c:v>
                </c:pt>
                <c:pt idx="141" formatCode="0.000">
                  <c:v>18.188099999999999</c:v>
                </c:pt>
                <c:pt idx="142" formatCode="0.000">
                  <c:v>18.463999999999999</c:v>
                </c:pt>
                <c:pt idx="143" formatCode="0.000">
                  <c:v>18.463999999999999</c:v>
                </c:pt>
                <c:pt idx="144" formatCode="0.000">
                  <c:v>18.463999999999999</c:v>
                </c:pt>
                <c:pt idx="145" formatCode="0.000">
                  <c:v>18.463699999999999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C-4ABC-B852-69500382F6A5}"/>
            </c:ext>
          </c:extLst>
        </c:ser>
        <c:ser>
          <c:idx val="1"/>
          <c:order val="1"/>
          <c:tx>
            <c:strRef>
              <c:f>Synthese!$C$4</c:f>
              <c:strCache>
                <c:ptCount val="1"/>
                <c:pt idx="0">
                  <c:v>Massifs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Synthese!$C$5:$C$150</c:f>
              <c:numCache>
                <c:formatCode>General</c:formatCode>
                <c:ptCount val="146"/>
                <c:pt idx="0">
                  <c:v>25.629000000000001</c:v>
                </c:pt>
                <c:pt idx="1">
                  <c:v>20.393000000000001</c:v>
                </c:pt>
                <c:pt idx="2">
                  <c:v>18.463999999999999</c:v>
                </c:pt>
                <c:pt idx="3">
                  <c:v>17.498999999999999</c:v>
                </c:pt>
                <c:pt idx="4">
                  <c:v>20.669</c:v>
                </c:pt>
                <c:pt idx="5">
                  <c:v>24.251000000000001</c:v>
                </c:pt>
                <c:pt idx="6">
                  <c:v>25.629000000000001</c:v>
                </c:pt>
                <c:pt idx="7">
                  <c:v>27.282</c:v>
                </c:pt>
                <c:pt idx="8">
                  <c:v>29.349</c:v>
                </c:pt>
                <c:pt idx="9">
                  <c:v>30.658000000000001</c:v>
                </c:pt>
                <c:pt idx="10">
                  <c:v>31.553999999999998</c:v>
                </c:pt>
                <c:pt idx="11">
                  <c:v>32.518000000000001</c:v>
                </c:pt>
                <c:pt idx="12">
                  <c:v>33.759</c:v>
                </c:pt>
                <c:pt idx="13">
                  <c:v>35.825000000000003</c:v>
                </c:pt>
                <c:pt idx="14">
                  <c:v>36.652000000000001</c:v>
                </c:pt>
                <c:pt idx="15">
                  <c:v>36.377000000000002</c:v>
                </c:pt>
                <c:pt idx="16">
                  <c:v>35.686999999999998</c:v>
                </c:pt>
                <c:pt idx="17">
                  <c:v>31.14</c:v>
                </c:pt>
                <c:pt idx="18">
                  <c:v>32.701999999999998</c:v>
                </c:pt>
                <c:pt idx="19">
                  <c:v>33.07</c:v>
                </c:pt>
                <c:pt idx="20">
                  <c:v>33.621000000000002</c:v>
                </c:pt>
                <c:pt idx="21">
                  <c:v>33.988</c:v>
                </c:pt>
                <c:pt idx="22">
                  <c:v>32.932000000000002</c:v>
                </c:pt>
                <c:pt idx="23">
                  <c:v>28.771000000000001</c:v>
                </c:pt>
                <c:pt idx="24">
                  <c:v>20.943999999999999</c:v>
                </c:pt>
                <c:pt idx="25">
                  <c:v>18.739000000000001</c:v>
                </c:pt>
                <c:pt idx="26">
                  <c:v>18.077999999999999</c:v>
                </c:pt>
                <c:pt idx="27">
                  <c:v>17.085999999999999</c:v>
                </c:pt>
                <c:pt idx="28">
                  <c:v>15.432</c:v>
                </c:pt>
                <c:pt idx="29">
                  <c:v>12.057</c:v>
                </c:pt>
                <c:pt idx="30">
                  <c:v>13.228</c:v>
                </c:pt>
                <c:pt idx="31">
                  <c:v>12.882999999999999</c:v>
                </c:pt>
                <c:pt idx="32">
                  <c:v>12.308999999999999</c:v>
                </c:pt>
                <c:pt idx="33">
                  <c:v>12.677</c:v>
                </c:pt>
                <c:pt idx="34">
                  <c:v>12.952</c:v>
                </c:pt>
                <c:pt idx="35">
                  <c:v>12.815</c:v>
                </c:pt>
                <c:pt idx="36">
                  <c:v>11.391</c:v>
                </c:pt>
                <c:pt idx="37">
                  <c:v>9.99</c:v>
                </c:pt>
                <c:pt idx="38">
                  <c:v>9.4619999999999997</c:v>
                </c:pt>
                <c:pt idx="39">
                  <c:v>9.0939999999999994</c:v>
                </c:pt>
                <c:pt idx="40">
                  <c:v>8.0470000000000006</c:v>
                </c:pt>
                <c:pt idx="41">
                  <c:v>6.6689999999999996</c:v>
                </c:pt>
                <c:pt idx="42">
                  <c:v>3.6379999999999999</c:v>
                </c:pt>
                <c:pt idx="43">
                  <c:v>3.0870000000000002</c:v>
                </c:pt>
                <c:pt idx="44">
                  <c:v>2.5350000000000001</c:v>
                </c:pt>
                <c:pt idx="45">
                  <c:v>2.012</c:v>
                </c:pt>
                <c:pt idx="46">
                  <c:v>1.75</c:v>
                </c:pt>
                <c:pt idx="47">
                  <c:v>1.7450000000000001</c:v>
                </c:pt>
                <c:pt idx="48">
                  <c:v>1.571</c:v>
                </c:pt>
                <c:pt idx="49">
                  <c:v>1.4330000000000001</c:v>
                </c:pt>
                <c:pt idx="50">
                  <c:v>1.1759999999999999</c:v>
                </c:pt>
                <c:pt idx="51">
                  <c:v>0.93700000000000006</c:v>
                </c:pt>
                <c:pt idx="52">
                  <c:v>1.915</c:v>
                </c:pt>
                <c:pt idx="53">
                  <c:v>2.177</c:v>
                </c:pt>
                <c:pt idx="54">
                  <c:v>2.7010000000000001</c:v>
                </c:pt>
                <c:pt idx="55">
                  <c:v>3.8580000000000001</c:v>
                </c:pt>
                <c:pt idx="56">
                  <c:v>5.0339999999999998</c:v>
                </c:pt>
                <c:pt idx="57">
                  <c:v>6.1550000000000002</c:v>
                </c:pt>
                <c:pt idx="58">
                  <c:v>7.9089999999999998</c:v>
                </c:pt>
                <c:pt idx="59">
                  <c:v>9.3699999999999992</c:v>
                </c:pt>
                <c:pt idx="60">
                  <c:v>9.7010000000000005</c:v>
                </c:pt>
                <c:pt idx="61">
                  <c:v>10.196999999999999</c:v>
                </c:pt>
                <c:pt idx="62">
                  <c:v>10.679</c:v>
                </c:pt>
                <c:pt idx="63">
                  <c:v>11.519</c:v>
                </c:pt>
                <c:pt idx="64">
                  <c:v>11.702999999999999</c:v>
                </c:pt>
                <c:pt idx="65">
                  <c:v>12.057</c:v>
                </c:pt>
                <c:pt idx="66">
                  <c:v>12.291</c:v>
                </c:pt>
                <c:pt idx="67">
                  <c:v>12.026</c:v>
                </c:pt>
                <c:pt idx="68">
                  <c:v>10.847</c:v>
                </c:pt>
                <c:pt idx="69">
                  <c:v>10.996</c:v>
                </c:pt>
                <c:pt idx="70">
                  <c:v>11.134</c:v>
                </c:pt>
                <c:pt idx="71">
                  <c:v>11.574</c:v>
                </c:pt>
                <c:pt idx="72">
                  <c:v>11.574</c:v>
                </c:pt>
                <c:pt idx="73">
                  <c:v>11.602</c:v>
                </c:pt>
                <c:pt idx="74">
                  <c:v>11.464</c:v>
                </c:pt>
                <c:pt idx="75">
                  <c:v>11.134</c:v>
                </c:pt>
                <c:pt idx="76">
                  <c:v>11.281000000000001</c:v>
                </c:pt>
                <c:pt idx="77">
                  <c:v>11.101000000000001</c:v>
                </c:pt>
                <c:pt idx="78">
                  <c:v>10.141</c:v>
                </c:pt>
                <c:pt idx="79">
                  <c:v>9.7739999999999991</c:v>
                </c:pt>
                <c:pt idx="80">
                  <c:v>9.6449999999999996</c:v>
                </c:pt>
                <c:pt idx="81">
                  <c:v>9.5350000000000001</c:v>
                </c:pt>
                <c:pt idx="82">
                  <c:v>8.9559999999999995</c:v>
                </c:pt>
                <c:pt idx="83">
                  <c:v>8.5980000000000008</c:v>
                </c:pt>
                <c:pt idx="84">
                  <c:v>8.6809999999999992</c:v>
                </c:pt>
                <c:pt idx="85">
                  <c:v>7.9089999999999998</c:v>
                </c:pt>
                <c:pt idx="86">
                  <c:v>7.1871</c:v>
                </c:pt>
                <c:pt idx="87">
                  <c:v>6.2831999999999999</c:v>
                </c:pt>
                <c:pt idx="88" formatCode="0.000">
                  <c:v>5.8201999999999998</c:v>
                </c:pt>
                <c:pt idx="89" formatCode="0.000">
                  <c:v>5.8974000000000002</c:v>
                </c:pt>
                <c:pt idx="90" formatCode="0.000">
                  <c:v>5.8147000000000002</c:v>
                </c:pt>
                <c:pt idx="91" formatCode="0.000">
                  <c:v>5.6327999999999996</c:v>
                </c:pt>
                <c:pt idx="92" formatCode="0.000">
                  <c:v>5.6493000000000002</c:v>
                </c:pt>
                <c:pt idx="93" formatCode="0.000">
                  <c:v>5.5115999999999996</c:v>
                </c:pt>
                <c:pt idx="94" formatCode="0.000">
                  <c:v>5.3048999999999999</c:v>
                </c:pt>
                <c:pt idx="95" formatCode="0.000">
                  <c:v>5.1368</c:v>
                </c:pt>
                <c:pt idx="96" formatCode="0.000">
                  <c:v>4.9190583749999996</c:v>
                </c:pt>
                <c:pt idx="97" formatCode="0.000">
                  <c:v>4.0454777000000002</c:v>
                </c:pt>
                <c:pt idx="98" formatCode="0.000">
                  <c:v>3.8856427500000001</c:v>
                </c:pt>
                <c:pt idx="99" formatCode="0.000">
                  <c:v>3.8580999999999999</c:v>
                </c:pt>
                <c:pt idx="100" formatCode="0.000">
                  <c:v>3.8801000000000001</c:v>
                </c:pt>
                <c:pt idx="101" formatCode="0.000">
                  <c:v>3.9821</c:v>
                </c:pt>
                <c:pt idx="102" formatCode="0.000">
                  <c:v>4.1887999999999996</c:v>
                </c:pt>
                <c:pt idx="103" formatCode="0.000">
                  <c:v>4.2880000000000003</c:v>
                </c:pt>
                <c:pt idx="104" formatCode="0.000">
                  <c:v>4.4092000000000002</c:v>
                </c:pt>
                <c:pt idx="105" formatCode="0.000">
                  <c:v>4.7069000000000001</c:v>
                </c:pt>
                <c:pt idx="106" formatCode="0.000">
                  <c:v>5.0982000000000003</c:v>
                </c:pt>
                <c:pt idx="107" formatCode="0.000">
                  <c:v>5.1670999999999996</c:v>
                </c:pt>
                <c:pt idx="108" formatCode="0.000">
                  <c:v>5.4564000000000004</c:v>
                </c:pt>
                <c:pt idx="109" formatCode="0.000">
                  <c:v>6.0627000000000004</c:v>
                </c:pt>
                <c:pt idx="110" formatCode="0.000">
                  <c:v>6.5587</c:v>
                </c:pt>
                <c:pt idx="111" formatCode="0.000">
                  <c:v>6.7240909999999996</c:v>
                </c:pt>
                <c:pt idx="112" formatCode="0.000">
                  <c:v>6.7240909999999996</c:v>
                </c:pt>
                <c:pt idx="113" formatCode="0.000">
                  <c:v>6.7240909999999996</c:v>
                </c:pt>
                <c:pt idx="114" formatCode="0.000">
                  <c:v>6.7240909999999996</c:v>
                </c:pt>
                <c:pt idx="115" formatCode="0.000">
                  <c:v>6.7240909999999996</c:v>
                </c:pt>
                <c:pt idx="116" formatCode="0.000">
                  <c:v>6.7240909999999996</c:v>
                </c:pt>
                <c:pt idx="117" formatCode="0.000">
                  <c:v>6.7240909999999996</c:v>
                </c:pt>
                <c:pt idx="118" formatCode="0.000">
                  <c:v>6.7378999999999998</c:v>
                </c:pt>
                <c:pt idx="119" formatCode="0.000">
                  <c:v>6.7930000000000001</c:v>
                </c:pt>
                <c:pt idx="120" formatCode="0.000">
                  <c:v>6.8342999999999998</c:v>
                </c:pt>
                <c:pt idx="121" formatCode="0.000">
                  <c:v>6.8342999999999998</c:v>
                </c:pt>
                <c:pt idx="122" formatCode="0.000">
                  <c:v>7.0686</c:v>
                </c:pt>
                <c:pt idx="123" formatCode="0.000">
                  <c:v>7.2531999999999996</c:v>
                </c:pt>
                <c:pt idx="124" formatCode="0.000">
                  <c:v>7.2751999999999999</c:v>
                </c:pt>
                <c:pt idx="125" formatCode="0.000">
                  <c:v>7.2751999999999999</c:v>
                </c:pt>
                <c:pt idx="126" formatCode="0.000">
                  <c:v>7.2312000000000003</c:v>
                </c:pt>
                <c:pt idx="127" formatCode="0.000">
                  <c:v>7.0548000000000002</c:v>
                </c:pt>
                <c:pt idx="128" formatCode="0.000">
                  <c:v>7.0548000000000002</c:v>
                </c:pt>
                <c:pt idx="129" formatCode="0.000">
                  <c:v>6.6965000000000003</c:v>
                </c:pt>
                <c:pt idx="130" formatCode="0.000">
                  <c:v>6.4898999999999996</c:v>
                </c:pt>
                <c:pt idx="131" formatCode="0.000">
                  <c:v>6.0848000000000004</c:v>
                </c:pt>
                <c:pt idx="132" formatCode="0.000">
                  <c:v>5.3461999999999996</c:v>
                </c:pt>
                <c:pt idx="133" formatCode="0.000">
                  <c:v>5.2911000000000001</c:v>
                </c:pt>
                <c:pt idx="134" formatCode="0.000">
                  <c:v>5.2911000000000001</c:v>
                </c:pt>
                <c:pt idx="135" formatCode="0.000">
                  <c:v>5.0293000000000001</c:v>
                </c:pt>
                <c:pt idx="136" formatCode="0.000">
                  <c:v>4.5469999999999997</c:v>
                </c:pt>
                <c:pt idx="137" formatCode="0.000">
                  <c:v>4.0124000000000004</c:v>
                </c:pt>
                <c:pt idx="138" formatCode="0.000">
                  <c:v>3.8856000000000002</c:v>
                </c:pt>
                <c:pt idx="139" formatCode="0.000">
                  <c:v>3.5548999999999999</c:v>
                </c:pt>
                <c:pt idx="140" formatCode="0.000">
                  <c:v>3.4171999999999998</c:v>
                </c:pt>
                <c:pt idx="141" formatCode="0.000">
                  <c:v>3.4998</c:v>
                </c:pt>
                <c:pt idx="142" formatCode="0.000">
                  <c:v>3.7616000000000001</c:v>
                </c:pt>
                <c:pt idx="143" formatCode="0.000">
                  <c:v>4.0674999999999999</c:v>
                </c:pt>
                <c:pt idx="144" formatCode="0.000">
                  <c:v>4.2576999999999998</c:v>
                </c:pt>
                <c:pt idx="145" formatCode="0.000">
                  <c:v>4.3540999999999999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C-4ABC-B852-69500382F6A5}"/>
            </c:ext>
          </c:extLst>
        </c:ser>
        <c:ser>
          <c:idx val="2"/>
          <c:order val="2"/>
          <c:tx>
            <c:strRef>
              <c:f>Synthese!$D$4</c:f>
              <c:strCache>
                <c:ptCount val="1"/>
                <c:pt idx="0">
                  <c:v>Copeaux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Synthese!$D$5:$D$150</c:f>
              <c:numCache>
                <c:formatCode>General</c:formatCode>
                <c:ptCount val="146"/>
                <c:pt idx="0">
                  <c:v>15.432</c:v>
                </c:pt>
                <c:pt idx="1">
                  <c:v>12.622</c:v>
                </c:pt>
                <c:pt idx="2">
                  <c:v>10.288</c:v>
                </c:pt>
                <c:pt idx="3">
                  <c:v>10.196999999999999</c:v>
                </c:pt>
                <c:pt idx="4">
                  <c:v>10.895</c:v>
                </c:pt>
                <c:pt idx="5">
                  <c:v>13.779</c:v>
                </c:pt>
                <c:pt idx="6">
                  <c:v>14.055</c:v>
                </c:pt>
                <c:pt idx="7">
                  <c:v>13.228</c:v>
                </c:pt>
                <c:pt idx="8">
                  <c:v>14.537000000000001</c:v>
                </c:pt>
                <c:pt idx="9">
                  <c:v>15.157</c:v>
                </c:pt>
                <c:pt idx="10">
                  <c:v>14.811999999999999</c:v>
                </c:pt>
                <c:pt idx="11">
                  <c:v>15.763</c:v>
                </c:pt>
                <c:pt idx="12">
                  <c:v>17.637</c:v>
                </c:pt>
                <c:pt idx="13">
                  <c:v>18.372</c:v>
                </c:pt>
                <c:pt idx="14">
                  <c:v>18.023</c:v>
                </c:pt>
                <c:pt idx="15">
                  <c:v>16.879000000000001</c:v>
                </c:pt>
                <c:pt idx="16">
                  <c:v>16.053000000000001</c:v>
                </c:pt>
                <c:pt idx="17">
                  <c:v>13.595000000000001</c:v>
                </c:pt>
                <c:pt idx="18">
                  <c:v>12.86</c:v>
                </c:pt>
                <c:pt idx="19">
                  <c:v>12.401</c:v>
                </c:pt>
                <c:pt idx="20">
                  <c:v>12.125999999999999</c:v>
                </c:pt>
                <c:pt idx="21">
                  <c:v>12.034000000000001</c:v>
                </c:pt>
                <c:pt idx="22">
                  <c:v>11.506</c:v>
                </c:pt>
                <c:pt idx="23">
                  <c:v>11.189</c:v>
                </c:pt>
                <c:pt idx="24">
                  <c:v>10.472</c:v>
                </c:pt>
                <c:pt idx="25">
                  <c:v>8.1300000000000008</c:v>
                </c:pt>
                <c:pt idx="26">
                  <c:v>7.4960000000000004</c:v>
                </c:pt>
                <c:pt idx="27">
                  <c:v>6.6139999999999999</c:v>
                </c:pt>
                <c:pt idx="28">
                  <c:v>6.27</c:v>
                </c:pt>
                <c:pt idx="29">
                  <c:v>5.0979999999999999</c:v>
                </c:pt>
                <c:pt idx="30">
                  <c:v>5.1260000000000003</c:v>
                </c:pt>
                <c:pt idx="31">
                  <c:v>4.7119999999999997</c:v>
                </c:pt>
                <c:pt idx="32">
                  <c:v>4.0789999999999997</c:v>
                </c:pt>
                <c:pt idx="33">
                  <c:v>4.0049999999999999</c:v>
                </c:pt>
                <c:pt idx="34">
                  <c:v>3.95</c:v>
                </c:pt>
                <c:pt idx="35">
                  <c:v>3.8580000000000001</c:v>
                </c:pt>
                <c:pt idx="36">
                  <c:v>3.7850000000000001</c:v>
                </c:pt>
                <c:pt idx="37">
                  <c:v>4.0789999999999997</c:v>
                </c:pt>
                <c:pt idx="38">
                  <c:v>3.8769999999999998</c:v>
                </c:pt>
                <c:pt idx="39">
                  <c:v>3.6379999999999999</c:v>
                </c:pt>
                <c:pt idx="40">
                  <c:v>3.6930000000000001</c:v>
                </c:pt>
                <c:pt idx="41">
                  <c:v>3.4910000000000001</c:v>
                </c:pt>
                <c:pt idx="42">
                  <c:v>2.0070000000000001</c:v>
                </c:pt>
                <c:pt idx="43">
                  <c:v>1.4890000000000001</c:v>
                </c:pt>
                <c:pt idx="44">
                  <c:v>1.323</c:v>
                </c:pt>
                <c:pt idx="45">
                  <c:v>0.77200000000000002</c:v>
                </c:pt>
                <c:pt idx="46">
                  <c:v>0.63400000000000001</c:v>
                </c:pt>
                <c:pt idx="47">
                  <c:v>0.69899999999999995</c:v>
                </c:pt>
                <c:pt idx="48">
                  <c:v>0.63400000000000001</c:v>
                </c:pt>
                <c:pt idx="49">
                  <c:v>0.58799999999999997</c:v>
                </c:pt>
                <c:pt idx="50">
                  <c:v>0.60599999999999998</c:v>
                </c:pt>
                <c:pt idx="51">
                  <c:v>0.51</c:v>
                </c:pt>
                <c:pt idx="52">
                  <c:v>1.048</c:v>
                </c:pt>
                <c:pt idx="53">
                  <c:v>1.3779999999999999</c:v>
                </c:pt>
                <c:pt idx="54">
                  <c:v>1.6539999999999999</c:v>
                </c:pt>
                <c:pt idx="55">
                  <c:v>1.929</c:v>
                </c:pt>
                <c:pt idx="56">
                  <c:v>2.6640000000000001</c:v>
                </c:pt>
                <c:pt idx="57">
                  <c:v>3.6190000000000002</c:v>
                </c:pt>
                <c:pt idx="58">
                  <c:v>4.851</c:v>
                </c:pt>
                <c:pt idx="59">
                  <c:v>5.6219999999999999</c:v>
                </c:pt>
                <c:pt idx="60">
                  <c:v>6.2060000000000004</c:v>
                </c:pt>
                <c:pt idx="61">
                  <c:v>5.98</c:v>
                </c:pt>
                <c:pt idx="62">
                  <c:v>5.2919999999999998</c:v>
                </c:pt>
                <c:pt idx="63">
                  <c:v>5.3579999999999997</c:v>
                </c:pt>
                <c:pt idx="64">
                  <c:v>5.7880000000000003</c:v>
                </c:pt>
                <c:pt idx="65">
                  <c:v>6.4619999999999997</c:v>
                </c:pt>
                <c:pt idx="66">
                  <c:v>6.1070000000000002</c:v>
                </c:pt>
                <c:pt idx="67">
                  <c:v>5.484</c:v>
                </c:pt>
                <c:pt idx="68">
                  <c:v>5.2910000000000004</c:v>
                </c:pt>
                <c:pt idx="69">
                  <c:v>5.0990000000000002</c:v>
                </c:pt>
                <c:pt idx="70">
                  <c:v>5.1079999999999997</c:v>
                </c:pt>
                <c:pt idx="71">
                  <c:v>5.1260000000000003</c:v>
                </c:pt>
                <c:pt idx="72">
                  <c:v>5.2249999999999996</c:v>
                </c:pt>
                <c:pt idx="73">
                  <c:v>5.4290000000000003</c:v>
                </c:pt>
                <c:pt idx="74">
                  <c:v>5.6219999999999999</c:v>
                </c:pt>
                <c:pt idx="75">
                  <c:v>5.6219999999999999</c:v>
                </c:pt>
                <c:pt idx="76">
                  <c:v>5.6219999999999999</c:v>
                </c:pt>
                <c:pt idx="77">
                  <c:v>5.6</c:v>
                </c:pt>
                <c:pt idx="78">
                  <c:v>5.1260000000000003</c:v>
                </c:pt>
                <c:pt idx="79">
                  <c:v>4.7770000000000001</c:v>
                </c:pt>
                <c:pt idx="80">
                  <c:v>4.6020000000000003</c:v>
                </c:pt>
                <c:pt idx="81">
                  <c:v>4.4370000000000003</c:v>
                </c:pt>
                <c:pt idx="82">
                  <c:v>4.492</c:v>
                </c:pt>
                <c:pt idx="83">
                  <c:v>4.5199999999999996</c:v>
                </c:pt>
                <c:pt idx="84">
                  <c:v>4.4092000000000002</c:v>
                </c:pt>
                <c:pt idx="85">
                  <c:v>4.4919000000000002</c:v>
                </c:pt>
                <c:pt idx="86">
                  <c:v>4.2439</c:v>
                </c:pt>
                <c:pt idx="87">
                  <c:v>3.9407999999999999</c:v>
                </c:pt>
                <c:pt idx="88" formatCode="0.000">
                  <c:v>3.3731</c:v>
                </c:pt>
                <c:pt idx="89" formatCode="0.000">
                  <c:v>3.3069000000000002</c:v>
                </c:pt>
                <c:pt idx="90" formatCode="0.000">
                  <c:v>3.1966999999999999</c:v>
                </c:pt>
                <c:pt idx="91" formatCode="0.000">
                  <c:v>3.0865</c:v>
                </c:pt>
                <c:pt idx="92" formatCode="0.000">
                  <c:v>3.0865</c:v>
                </c:pt>
                <c:pt idx="93" formatCode="0.000">
                  <c:v>3.0865</c:v>
                </c:pt>
                <c:pt idx="94" formatCode="0.000">
                  <c:v>3.0865</c:v>
                </c:pt>
                <c:pt idx="95" formatCode="0.000">
                  <c:v>2.9651999999999998</c:v>
                </c:pt>
                <c:pt idx="96" formatCode="0.000">
                  <c:v>2.824669375</c:v>
                </c:pt>
                <c:pt idx="97" formatCode="0.000">
                  <c:v>2.6455440000000001</c:v>
                </c:pt>
                <c:pt idx="98" formatCode="0.000">
                  <c:v>2.5904284999999998</c:v>
                </c:pt>
                <c:pt idx="99" formatCode="0.000">
                  <c:v>2.5352999999999999</c:v>
                </c:pt>
                <c:pt idx="100" formatCode="0.000">
                  <c:v>2.5794000000000001</c:v>
                </c:pt>
                <c:pt idx="101" formatCode="0.000">
                  <c:v>2.6455000000000002</c:v>
                </c:pt>
                <c:pt idx="102" formatCode="0.000">
                  <c:v>2.6179999999999999</c:v>
                </c:pt>
                <c:pt idx="103" formatCode="0.000">
                  <c:v>2.5573999999999999</c:v>
                </c:pt>
                <c:pt idx="104" formatCode="0.000">
                  <c:v>2.5903999999999998</c:v>
                </c:pt>
                <c:pt idx="105" formatCode="0.000">
                  <c:v>2.7667999999999999</c:v>
                </c:pt>
                <c:pt idx="106" formatCode="0.000">
                  <c:v>3.1139999999999999</c:v>
                </c:pt>
                <c:pt idx="107" formatCode="0.000">
                  <c:v>3.1554000000000002</c:v>
                </c:pt>
                <c:pt idx="108" formatCode="0.000">
                  <c:v>3.238</c:v>
                </c:pt>
                <c:pt idx="109" formatCode="0.000">
                  <c:v>3.6265999999999998</c:v>
                </c:pt>
                <c:pt idx="110" formatCode="0.000">
                  <c:v>3.7892000000000001</c:v>
                </c:pt>
                <c:pt idx="111" formatCode="0.000">
                  <c:v>3.858085</c:v>
                </c:pt>
                <c:pt idx="112" formatCode="0.000">
                  <c:v>3.858085</c:v>
                </c:pt>
                <c:pt idx="113" formatCode="0.000">
                  <c:v>3.8718638749999998</c:v>
                </c:pt>
                <c:pt idx="114" formatCode="0.000">
                  <c:v>3.9132004999999999</c:v>
                </c:pt>
                <c:pt idx="115" formatCode="0.000">
                  <c:v>4.0234315</c:v>
                </c:pt>
                <c:pt idx="116" formatCode="0.000">
                  <c:v>4.0785470000000004</c:v>
                </c:pt>
                <c:pt idx="117" formatCode="0.000">
                  <c:v>4.0785</c:v>
                </c:pt>
                <c:pt idx="118" formatCode="0.000">
                  <c:v>4.1474000000000002</c:v>
                </c:pt>
                <c:pt idx="119" formatCode="0.000">
                  <c:v>4.2714999999999996</c:v>
                </c:pt>
                <c:pt idx="120" formatCode="0.000">
                  <c:v>4.2990000000000004</c:v>
                </c:pt>
                <c:pt idx="121" formatCode="0.000">
                  <c:v>4.2990000000000004</c:v>
                </c:pt>
                <c:pt idx="122" formatCode="0.000">
                  <c:v>4.5331999999999999</c:v>
                </c:pt>
                <c:pt idx="123" formatCode="0.000">
                  <c:v>4.7179000000000002</c:v>
                </c:pt>
                <c:pt idx="124" formatCode="0.000">
                  <c:v>4.7398999999999996</c:v>
                </c:pt>
                <c:pt idx="125" formatCode="0.000">
                  <c:v>4.7949999999999999</c:v>
                </c:pt>
                <c:pt idx="126" formatCode="0.000">
                  <c:v>4.7398999999999996</c:v>
                </c:pt>
                <c:pt idx="127" formatCode="0.000">
                  <c:v>4.5194999999999999</c:v>
                </c:pt>
                <c:pt idx="128" formatCode="0.000">
                  <c:v>4.3211000000000004</c:v>
                </c:pt>
                <c:pt idx="129" formatCode="0.000">
                  <c:v>3.7479</c:v>
                </c:pt>
                <c:pt idx="130" formatCode="0.000">
                  <c:v>3.6101000000000001</c:v>
                </c:pt>
                <c:pt idx="131" formatCode="0.000">
                  <c:v>3.2627999999999999</c:v>
                </c:pt>
                <c:pt idx="132" formatCode="0.000">
                  <c:v>2.6318000000000001</c:v>
                </c:pt>
                <c:pt idx="133" formatCode="0.000">
                  <c:v>2.2046000000000001</c:v>
                </c:pt>
                <c:pt idx="134" formatCode="0.000">
                  <c:v>2.0943999999999998</c:v>
                </c:pt>
                <c:pt idx="135" formatCode="0.000">
                  <c:v>1.9565999999999999</c:v>
                </c:pt>
                <c:pt idx="136" formatCode="0.000">
                  <c:v>1.7637</c:v>
                </c:pt>
                <c:pt idx="137" formatCode="0.000">
                  <c:v>1.5431999999999999</c:v>
                </c:pt>
                <c:pt idx="138" formatCode="0.000">
                  <c:v>1.4054</c:v>
                </c:pt>
                <c:pt idx="139" formatCode="0.000">
                  <c:v>1.1850000000000001</c:v>
                </c:pt>
                <c:pt idx="140" formatCode="0.000">
                  <c:v>1.2345999999999999</c:v>
                </c:pt>
                <c:pt idx="141" formatCode="0.000">
                  <c:v>1.6535</c:v>
                </c:pt>
                <c:pt idx="142" formatCode="0.000">
                  <c:v>1.8464</c:v>
                </c:pt>
                <c:pt idx="143" formatCode="0.000">
                  <c:v>2.1164000000000001</c:v>
                </c:pt>
                <c:pt idx="144" formatCode="0.000">
                  <c:v>2.2183999999999999</c:v>
                </c:pt>
                <c:pt idx="145" formatCode="0.000">
                  <c:v>2.1770999999999998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FC-4ABC-B852-69500382F6A5}"/>
            </c:ext>
          </c:extLst>
        </c:ser>
        <c:ser>
          <c:idx val="3"/>
          <c:order val="3"/>
          <c:tx>
            <c:strRef>
              <c:f>Synthese!$E$4</c:f>
              <c:strCache>
                <c:ptCount val="1"/>
                <c:pt idx="0">
                  <c:v>Copeaux FerroTi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Synthese!$E$5:$E$150</c:f>
              <c:numCache>
                <c:formatCode>General</c:formatCode>
                <c:ptCount val="146"/>
                <c:pt idx="0">
                  <c:v>12.125999999999999</c:v>
                </c:pt>
                <c:pt idx="1">
                  <c:v>9.2050000000000001</c:v>
                </c:pt>
                <c:pt idx="2">
                  <c:v>6.798</c:v>
                </c:pt>
                <c:pt idx="3">
                  <c:v>5.4429999999999996</c:v>
                </c:pt>
                <c:pt idx="4">
                  <c:v>7.5330000000000004</c:v>
                </c:pt>
                <c:pt idx="5">
                  <c:v>10.61</c:v>
                </c:pt>
                <c:pt idx="6">
                  <c:v>8.1760000000000002</c:v>
                </c:pt>
                <c:pt idx="7">
                  <c:v>7.8540000000000001</c:v>
                </c:pt>
                <c:pt idx="8">
                  <c:v>8.3369999999999997</c:v>
                </c:pt>
                <c:pt idx="9">
                  <c:v>6.9580000000000002</c:v>
                </c:pt>
                <c:pt idx="10">
                  <c:v>6.2009999999999996</c:v>
                </c:pt>
                <c:pt idx="11">
                  <c:v>5.5229999999999997</c:v>
                </c:pt>
                <c:pt idx="12">
                  <c:v>6.2009999999999996</c:v>
                </c:pt>
                <c:pt idx="13">
                  <c:v>7.4960000000000004</c:v>
                </c:pt>
                <c:pt idx="14">
                  <c:v>8.4879999999999995</c:v>
                </c:pt>
                <c:pt idx="15">
                  <c:v>6.9580000000000002</c:v>
                </c:pt>
                <c:pt idx="16">
                  <c:v>6.6139999999999999</c:v>
                </c:pt>
                <c:pt idx="17">
                  <c:v>6.431</c:v>
                </c:pt>
                <c:pt idx="18">
                  <c:v>6.89</c:v>
                </c:pt>
                <c:pt idx="19">
                  <c:v>7.3719999999999999</c:v>
                </c:pt>
                <c:pt idx="20">
                  <c:v>7.992</c:v>
                </c:pt>
                <c:pt idx="21">
                  <c:v>7.9</c:v>
                </c:pt>
                <c:pt idx="22">
                  <c:v>7.6479999999999997</c:v>
                </c:pt>
                <c:pt idx="23">
                  <c:v>7.165</c:v>
                </c:pt>
                <c:pt idx="24">
                  <c:v>5.76</c:v>
                </c:pt>
                <c:pt idx="25">
                  <c:v>4.548</c:v>
                </c:pt>
                <c:pt idx="26">
                  <c:v>3.6930000000000001</c:v>
                </c:pt>
                <c:pt idx="27">
                  <c:v>3.2240000000000002</c:v>
                </c:pt>
                <c:pt idx="28">
                  <c:v>3.0590000000000002</c:v>
                </c:pt>
                <c:pt idx="29">
                  <c:v>2.3010000000000002</c:v>
                </c:pt>
                <c:pt idx="30">
                  <c:v>3.004</c:v>
                </c:pt>
                <c:pt idx="31">
                  <c:v>3.1970000000000001</c:v>
                </c:pt>
                <c:pt idx="32">
                  <c:v>2.6819999999999999</c:v>
                </c:pt>
                <c:pt idx="33">
                  <c:v>2.6459999999999999</c:v>
                </c:pt>
                <c:pt idx="34">
                  <c:v>2.8290000000000002</c:v>
                </c:pt>
                <c:pt idx="35">
                  <c:v>2.976</c:v>
                </c:pt>
                <c:pt idx="36">
                  <c:v>3.3439999999999999</c:v>
                </c:pt>
                <c:pt idx="37">
                  <c:v>3.4169999999999998</c:v>
                </c:pt>
                <c:pt idx="38">
                  <c:v>3.16</c:v>
                </c:pt>
                <c:pt idx="39">
                  <c:v>2.9769999999999999</c:v>
                </c:pt>
                <c:pt idx="40">
                  <c:v>2.7559999999999998</c:v>
                </c:pt>
                <c:pt idx="41">
                  <c:v>2.7010000000000001</c:v>
                </c:pt>
                <c:pt idx="42">
                  <c:v>1.389</c:v>
                </c:pt>
                <c:pt idx="43">
                  <c:v>0.88200000000000001</c:v>
                </c:pt>
                <c:pt idx="44">
                  <c:v>0.71699999999999997</c:v>
                </c:pt>
                <c:pt idx="45">
                  <c:v>0.496</c:v>
                </c:pt>
                <c:pt idx="46">
                  <c:v>0.28100000000000003</c:v>
                </c:pt>
                <c:pt idx="47">
                  <c:v>0.26100000000000001</c:v>
                </c:pt>
                <c:pt idx="48">
                  <c:v>0.25900000000000001</c:v>
                </c:pt>
                <c:pt idx="49">
                  <c:v>0.312</c:v>
                </c:pt>
                <c:pt idx="50">
                  <c:v>0.312</c:v>
                </c:pt>
                <c:pt idx="51">
                  <c:v>0.36399999999999999</c:v>
                </c:pt>
                <c:pt idx="52">
                  <c:v>0.93700000000000006</c:v>
                </c:pt>
                <c:pt idx="53">
                  <c:v>1.2130000000000001</c:v>
                </c:pt>
                <c:pt idx="54">
                  <c:v>1.1579999999999999</c:v>
                </c:pt>
                <c:pt idx="55">
                  <c:v>1.2130000000000001</c:v>
                </c:pt>
                <c:pt idx="56">
                  <c:v>1.452</c:v>
                </c:pt>
                <c:pt idx="57">
                  <c:v>2.0390000000000001</c:v>
                </c:pt>
                <c:pt idx="58">
                  <c:v>3.0590000000000002</c:v>
                </c:pt>
                <c:pt idx="59">
                  <c:v>4.0789999999999997</c:v>
                </c:pt>
                <c:pt idx="60">
                  <c:v>4.2880000000000003</c:v>
                </c:pt>
                <c:pt idx="61">
                  <c:v>3.3759999999999999</c:v>
                </c:pt>
                <c:pt idx="62">
                  <c:v>2.37</c:v>
                </c:pt>
                <c:pt idx="63">
                  <c:v>2.2050000000000001</c:v>
                </c:pt>
                <c:pt idx="64">
                  <c:v>2.7930000000000001</c:v>
                </c:pt>
                <c:pt idx="65">
                  <c:v>3.1419999999999999</c:v>
                </c:pt>
                <c:pt idx="66">
                  <c:v>3.1749999999999998</c:v>
                </c:pt>
                <c:pt idx="67">
                  <c:v>3.1230000000000002</c:v>
                </c:pt>
                <c:pt idx="68">
                  <c:v>3.3730000000000002</c:v>
                </c:pt>
                <c:pt idx="69">
                  <c:v>3.5830000000000002</c:v>
                </c:pt>
                <c:pt idx="70">
                  <c:v>3.895</c:v>
                </c:pt>
                <c:pt idx="71">
                  <c:v>4.0510000000000002</c:v>
                </c:pt>
                <c:pt idx="72">
                  <c:v>4.101</c:v>
                </c:pt>
                <c:pt idx="73">
                  <c:v>4.2990000000000004</c:v>
                </c:pt>
                <c:pt idx="74">
                  <c:v>4.63</c:v>
                </c:pt>
                <c:pt idx="75">
                  <c:v>4.9880000000000004</c:v>
                </c:pt>
                <c:pt idx="76">
                  <c:v>5.1079999999999997</c:v>
                </c:pt>
                <c:pt idx="77">
                  <c:v>4.7619999999999996</c:v>
                </c:pt>
                <c:pt idx="78">
                  <c:v>4.0510000000000002</c:v>
                </c:pt>
                <c:pt idx="79">
                  <c:v>3.3809999999999998</c:v>
                </c:pt>
                <c:pt idx="80">
                  <c:v>3.3069999999999999</c:v>
                </c:pt>
                <c:pt idx="81">
                  <c:v>3.3069999999999999</c:v>
                </c:pt>
                <c:pt idx="82">
                  <c:v>3.528</c:v>
                </c:pt>
                <c:pt idx="83">
                  <c:v>3.4609999999999999</c:v>
                </c:pt>
                <c:pt idx="84">
                  <c:v>3.3344999999999998</c:v>
                </c:pt>
                <c:pt idx="85">
                  <c:v>3.2242999999999999</c:v>
                </c:pt>
                <c:pt idx="86">
                  <c:v>3.0203000000000002</c:v>
                </c:pt>
                <c:pt idx="87">
                  <c:v>2.7833000000000001</c:v>
                </c:pt>
                <c:pt idx="88" formatCode="0.000">
                  <c:v>2.7227000000000001</c:v>
                </c:pt>
                <c:pt idx="89" formatCode="0.000">
                  <c:v>2.7833000000000001</c:v>
                </c:pt>
                <c:pt idx="90" formatCode="0.000">
                  <c:v>2.7006999999999999</c:v>
                </c:pt>
                <c:pt idx="91" formatCode="0.000">
                  <c:v>2.5794000000000001</c:v>
                </c:pt>
                <c:pt idx="92" formatCode="0.000">
                  <c:v>2.7282000000000002</c:v>
                </c:pt>
                <c:pt idx="93" formatCode="0.000">
                  <c:v>2.7006999999999999</c:v>
                </c:pt>
                <c:pt idx="94" formatCode="0.000">
                  <c:v>2.7006999999999999</c:v>
                </c:pt>
                <c:pt idx="95" formatCode="0.000">
                  <c:v>2.6785999999999999</c:v>
                </c:pt>
                <c:pt idx="96" formatCode="0.000">
                  <c:v>2.4526397499999999</c:v>
                </c:pt>
                <c:pt idx="97" formatCode="0.000">
                  <c:v>2.2266661999999999</c:v>
                </c:pt>
                <c:pt idx="98" formatCode="0.000">
                  <c:v>2.1495044999999999</c:v>
                </c:pt>
                <c:pt idx="99" formatCode="0.000">
                  <c:v>2.0255000000000001</c:v>
                </c:pt>
                <c:pt idx="100" formatCode="0.000">
                  <c:v>1.9952000000000001</c:v>
                </c:pt>
                <c:pt idx="101" formatCode="0.000">
                  <c:v>2.0531000000000001</c:v>
                </c:pt>
                <c:pt idx="102" formatCode="0.000">
                  <c:v>2.1082000000000001</c:v>
                </c:pt>
                <c:pt idx="103" formatCode="0.000">
                  <c:v>2.0943999999999998</c:v>
                </c:pt>
                <c:pt idx="104" formatCode="0.000">
                  <c:v>2.1219000000000001</c:v>
                </c:pt>
                <c:pt idx="105" formatCode="0.000">
                  <c:v>2.2046000000000001</c:v>
                </c:pt>
                <c:pt idx="106" formatCode="0.000">
                  <c:v>2.4388999999999998</c:v>
                </c:pt>
                <c:pt idx="107" formatCode="0.000">
                  <c:v>2.4802</c:v>
                </c:pt>
                <c:pt idx="108" formatCode="0.000">
                  <c:v>2.4940000000000002</c:v>
                </c:pt>
                <c:pt idx="109" formatCode="0.000">
                  <c:v>2.5352999999999999</c:v>
                </c:pt>
                <c:pt idx="110" formatCode="0.000">
                  <c:v>2.5352999999999999</c:v>
                </c:pt>
                <c:pt idx="111" formatCode="0.000">
                  <c:v>2.4939763749999999</c:v>
                </c:pt>
                <c:pt idx="112" formatCode="0.000">
                  <c:v>2.4581512999999999</c:v>
                </c:pt>
                <c:pt idx="113" formatCode="0.000">
                  <c:v>2.4250820000000002</c:v>
                </c:pt>
                <c:pt idx="114" formatCode="0.000">
                  <c:v>2.2597355000000001</c:v>
                </c:pt>
                <c:pt idx="115" formatCode="0.000">
                  <c:v>2.1495044999999999</c:v>
                </c:pt>
                <c:pt idx="116" formatCode="0.000">
                  <c:v>2.0943890000000001</c:v>
                </c:pt>
                <c:pt idx="117" formatCode="0.000">
                  <c:v>2.0834000000000001</c:v>
                </c:pt>
                <c:pt idx="118" formatCode="0.000">
                  <c:v>1.8738999999999999</c:v>
                </c:pt>
                <c:pt idx="119" formatCode="0.000">
                  <c:v>1.8738999999999999</c:v>
                </c:pt>
                <c:pt idx="120" formatCode="0.000">
                  <c:v>1.8739269999999999</c:v>
                </c:pt>
                <c:pt idx="121" formatCode="0.000">
                  <c:v>1.5652999999999999</c:v>
                </c:pt>
                <c:pt idx="122" formatCode="0.000">
                  <c:v>1.2677</c:v>
                </c:pt>
                <c:pt idx="123" formatCode="0.000">
                  <c:v>1.2345999999999999</c:v>
                </c:pt>
                <c:pt idx="124" formatCode="0.000">
                  <c:v>1.1988000000000001</c:v>
                </c:pt>
                <c:pt idx="125" formatCode="0.000">
                  <c:v>1.0471999999999999</c:v>
                </c:pt>
                <c:pt idx="126" formatCode="0.000">
                  <c:v>0.91490000000000005</c:v>
                </c:pt>
                <c:pt idx="127" formatCode="0.000">
                  <c:v>0.74409999999999998</c:v>
                </c:pt>
                <c:pt idx="128" formatCode="0.000">
                  <c:v>0.61729999999999996</c:v>
                </c:pt>
                <c:pt idx="129" formatCode="0.000">
                  <c:v>0.55120000000000002</c:v>
                </c:pt>
                <c:pt idx="130" formatCode="0.000">
                  <c:v>0.55120000000000002</c:v>
                </c:pt>
                <c:pt idx="131" formatCode="0.000">
                  <c:v>0.55120000000000002</c:v>
                </c:pt>
                <c:pt idx="132" formatCode="0.000">
                  <c:v>0.55120000000000002</c:v>
                </c:pt>
                <c:pt idx="133" formatCode="0.000">
                  <c:v>0.60629999999999995</c:v>
                </c:pt>
                <c:pt idx="134" formatCode="0.000">
                  <c:v>0.72750000000000004</c:v>
                </c:pt>
                <c:pt idx="135" formatCode="0.000">
                  <c:v>0.74409999999999998</c:v>
                </c:pt>
                <c:pt idx="136" formatCode="0.000">
                  <c:v>0.74409999999999998</c:v>
                </c:pt>
                <c:pt idx="137" formatCode="0.000">
                  <c:v>0.59519999999999995</c:v>
                </c:pt>
                <c:pt idx="138" formatCode="0.000">
                  <c:v>0.59250000000000003</c:v>
                </c:pt>
                <c:pt idx="139" formatCode="0.000">
                  <c:v>0.48230000000000001</c:v>
                </c:pt>
                <c:pt idx="140" formatCode="0.000">
                  <c:v>0.4299</c:v>
                </c:pt>
                <c:pt idx="141" formatCode="0.000">
                  <c:v>0.63380000000000003</c:v>
                </c:pt>
                <c:pt idx="142" formatCode="0.000">
                  <c:v>0.77710000000000001</c:v>
                </c:pt>
                <c:pt idx="143" formatCode="0.000">
                  <c:v>0.8488</c:v>
                </c:pt>
                <c:pt idx="144" formatCode="0.000">
                  <c:v>0.89559999999999995</c:v>
                </c:pt>
                <c:pt idx="145" formatCode="0.000">
                  <c:v>0.96450000000000002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4FC-4ABC-B852-69500382F6A5}"/>
            </c:ext>
          </c:extLst>
        </c:ser>
        <c:ser>
          <c:idx val="5"/>
          <c:order val="4"/>
          <c:tx>
            <c:strRef>
              <c:f>Synthese!$G$4</c:f>
              <c:strCache>
                <c:ptCount val="1"/>
                <c:pt idx="0">
                  <c:v>Eponges</c:v>
                </c:pt>
              </c:strCache>
            </c:strRef>
          </c:tx>
          <c:marker>
            <c:symbol val="none"/>
          </c:marker>
          <c:cat>
            <c:numRef>
              <c:f>Synthese!$A$5:$A$150</c:f>
              <c:numCache>
                <c:formatCode>mmm\-yy</c:formatCode>
                <c:ptCount val="146"/>
                <c:pt idx="0">
                  <c:v>38443</c:v>
                </c:pt>
                <c:pt idx="1">
                  <c:v>38473</c:v>
                </c:pt>
                <c:pt idx="2">
                  <c:v>38504</c:v>
                </c:pt>
                <c:pt idx="3">
                  <c:v>38534</c:v>
                </c:pt>
                <c:pt idx="4">
                  <c:v>38565</c:v>
                </c:pt>
                <c:pt idx="5">
                  <c:v>38596</c:v>
                </c:pt>
                <c:pt idx="6">
                  <c:v>38626</c:v>
                </c:pt>
                <c:pt idx="7">
                  <c:v>38657</c:v>
                </c:pt>
                <c:pt idx="8">
                  <c:v>38687</c:v>
                </c:pt>
                <c:pt idx="9">
                  <c:v>38718</c:v>
                </c:pt>
                <c:pt idx="10">
                  <c:v>38749</c:v>
                </c:pt>
                <c:pt idx="11">
                  <c:v>38777</c:v>
                </c:pt>
                <c:pt idx="12">
                  <c:v>38808</c:v>
                </c:pt>
                <c:pt idx="13">
                  <c:v>38838</c:v>
                </c:pt>
                <c:pt idx="14">
                  <c:v>38869</c:v>
                </c:pt>
                <c:pt idx="15">
                  <c:v>38899</c:v>
                </c:pt>
                <c:pt idx="16">
                  <c:v>38930</c:v>
                </c:pt>
                <c:pt idx="17">
                  <c:v>38961</c:v>
                </c:pt>
                <c:pt idx="18">
                  <c:v>38991</c:v>
                </c:pt>
                <c:pt idx="19">
                  <c:v>39022</c:v>
                </c:pt>
                <c:pt idx="20">
                  <c:v>39052</c:v>
                </c:pt>
                <c:pt idx="21">
                  <c:v>39083</c:v>
                </c:pt>
                <c:pt idx="22">
                  <c:v>39114</c:v>
                </c:pt>
                <c:pt idx="23">
                  <c:v>39142</c:v>
                </c:pt>
                <c:pt idx="24">
                  <c:v>39173</c:v>
                </c:pt>
                <c:pt idx="25">
                  <c:v>39203</c:v>
                </c:pt>
                <c:pt idx="26">
                  <c:v>39234</c:v>
                </c:pt>
                <c:pt idx="27">
                  <c:v>39264</c:v>
                </c:pt>
                <c:pt idx="28">
                  <c:v>39295</c:v>
                </c:pt>
                <c:pt idx="29">
                  <c:v>39326</c:v>
                </c:pt>
                <c:pt idx="30">
                  <c:v>39356</c:v>
                </c:pt>
                <c:pt idx="31">
                  <c:v>39387</c:v>
                </c:pt>
                <c:pt idx="32">
                  <c:v>39417</c:v>
                </c:pt>
                <c:pt idx="33">
                  <c:v>39448</c:v>
                </c:pt>
                <c:pt idx="34">
                  <c:v>39479</c:v>
                </c:pt>
                <c:pt idx="35">
                  <c:v>39508</c:v>
                </c:pt>
                <c:pt idx="36">
                  <c:v>39539</c:v>
                </c:pt>
                <c:pt idx="37">
                  <c:v>39569</c:v>
                </c:pt>
                <c:pt idx="38">
                  <c:v>39600</c:v>
                </c:pt>
                <c:pt idx="39">
                  <c:v>39630</c:v>
                </c:pt>
                <c:pt idx="40">
                  <c:v>39661</c:v>
                </c:pt>
                <c:pt idx="41">
                  <c:v>39692</c:v>
                </c:pt>
                <c:pt idx="42">
                  <c:v>39722</c:v>
                </c:pt>
                <c:pt idx="43">
                  <c:v>39753</c:v>
                </c:pt>
                <c:pt idx="44">
                  <c:v>39783</c:v>
                </c:pt>
                <c:pt idx="45">
                  <c:v>39814</c:v>
                </c:pt>
                <c:pt idx="46">
                  <c:v>39845</c:v>
                </c:pt>
                <c:pt idx="47">
                  <c:v>39873</c:v>
                </c:pt>
                <c:pt idx="48">
                  <c:v>39904</c:v>
                </c:pt>
                <c:pt idx="49">
                  <c:v>39934</c:v>
                </c:pt>
                <c:pt idx="50">
                  <c:v>39965</c:v>
                </c:pt>
                <c:pt idx="51">
                  <c:v>39995</c:v>
                </c:pt>
                <c:pt idx="52">
                  <c:v>40026</c:v>
                </c:pt>
                <c:pt idx="53">
                  <c:v>40057</c:v>
                </c:pt>
                <c:pt idx="54">
                  <c:v>40087</c:v>
                </c:pt>
                <c:pt idx="55">
                  <c:v>40118</c:v>
                </c:pt>
                <c:pt idx="56">
                  <c:v>40148</c:v>
                </c:pt>
                <c:pt idx="57">
                  <c:v>40179</c:v>
                </c:pt>
                <c:pt idx="58">
                  <c:v>40210</c:v>
                </c:pt>
                <c:pt idx="59">
                  <c:v>40238</c:v>
                </c:pt>
                <c:pt idx="60">
                  <c:v>40269</c:v>
                </c:pt>
                <c:pt idx="61">
                  <c:v>40299</c:v>
                </c:pt>
                <c:pt idx="62">
                  <c:v>40330</c:v>
                </c:pt>
                <c:pt idx="63">
                  <c:v>40360</c:v>
                </c:pt>
                <c:pt idx="64">
                  <c:v>40391</c:v>
                </c:pt>
                <c:pt idx="65">
                  <c:v>40422</c:v>
                </c:pt>
                <c:pt idx="66">
                  <c:v>40452</c:v>
                </c:pt>
                <c:pt idx="67">
                  <c:v>40483</c:v>
                </c:pt>
                <c:pt idx="68">
                  <c:v>40513</c:v>
                </c:pt>
                <c:pt idx="69">
                  <c:v>40544</c:v>
                </c:pt>
                <c:pt idx="70">
                  <c:v>40575</c:v>
                </c:pt>
                <c:pt idx="71">
                  <c:v>40603</c:v>
                </c:pt>
                <c:pt idx="72">
                  <c:v>40634</c:v>
                </c:pt>
                <c:pt idx="73">
                  <c:v>40664</c:v>
                </c:pt>
                <c:pt idx="74">
                  <c:v>40695</c:v>
                </c:pt>
                <c:pt idx="75">
                  <c:v>40725</c:v>
                </c:pt>
                <c:pt idx="76">
                  <c:v>40756</c:v>
                </c:pt>
                <c:pt idx="77">
                  <c:v>40787</c:v>
                </c:pt>
                <c:pt idx="78">
                  <c:v>40817</c:v>
                </c:pt>
                <c:pt idx="79">
                  <c:v>40848</c:v>
                </c:pt>
                <c:pt idx="80">
                  <c:v>40878</c:v>
                </c:pt>
                <c:pt idx="81">
                  <c:v>40909</c:v>
                </c:pt>
                <c:pt idx="82">
                  <c:v>40940</c:v>
                </c:pt>
                <c:pt idx="83">
                  <c:v>40969</c:v>
                </c:pt>
                <c:pt idx="84">
                  <c:v>41000</c:v>
                </c:pt>
                <c:pt idx="85">
                  <c:v>41030</c:v>
                </c:pt>
                <c:pt idx="86">
                  <c:v>41061</c:v>
                </c:pt>
                <c:pt idx="87">
                  <c:v>41091</c:v>
                </c:pt>
                <c:pt idx="88">
                  <c:v>41122</c:v>
                </c:pt>
                <c:pt idx="89">
                  <c:v>41153</c:v>
                </c:pt>
                <c:pt idx="90">
                  <c:v>41183</c:v>
                </c:pt>
                <c:pt idx="91">
                  <c:v>41214</c:v>
                </c:pt>
                <c:pt idx="92">
                  <c:v>41244</c:v>
                </c:pt>
                <c:pt idx="93">
                  <c:v>41275</c:v>
                </c:pt>
                <c:pt idx="94">
                  <c:v>41306</c:v>
                </c:pt>
                <c:pt idx="95">
                  <c:v>41334</c:v>
                </c:pt>
                <c:pt idx="96">
                  <c:v>41365</c:v>
                </c:pt>
                <c:pt idx="97">
                  <c:v>41395</c:v>
                </c:pt>
                <c:pt idx="98">
                  <c:v>41426</c:v>
                </c:pt>
                <c:pt idx="99">
                  <c:v>41456</c:v>
                </c:pt>
                <c:pt idx="100">
                  <c:v>41487</c:v>
                </c:pt>
                <c:pt idx="101">
                  <c:v>41518</c:v>
                </c:pt>
                <c:pt idx="102">
                  <c:v>41548</c:v>
                </c:pt>
                <c:pt idx="103">
                  <c:v>41579</c:v>
                </c:pt>
                <c:pt idx="104">
                  <c:v>41609</c:v>
                </c:pt>
                <c:pt idx="105">
                  <c:v>41640</c:v>
                </c:pt>
                <c:pt idx="106">
                  <c:v>41671</c:v>
                </c:pt>
                <c:pt idx="107">
                  <c:v>41699</c:v>
                </c:pt>
                <c:pt idx="108">
                  <c:v>41730</c:v>
                </c:pt>
                <c:pt idx="109">
                  <c:v>41760</c:v>
                </c:pt>
                <c:pt idx="110">
                  <c:v>41791</c:v>
                </c:pt>
                <c:pt idx="111">
                  <c:v>41821</c:v>
                </c:pt>
                <c:pt idx="112">
                  <c:v>41852</c:v>
                </c:pt>
                <c:pt idx="113">
                  <c:v>41883</c:v>
                </c:pt>
                <c:pt idx="114">
                  <c:v>41913</c:v>
                </c:pt>
                <c:pt idx="115">
                  <c:v>41944</c:v>
                </c:pt>
                <c:pt idx="116">
                  <c:v>41974</c:v>
                </c:pt>
                <c:pt idx="117">
                  <c:v>42005</c:v>
                </c:pt>
                <c:pt idx="118">
                  <c:v>42036</c:v>
                </c:pt>
                <c:pt idx="119">
                  <c:v>42064</c:v>
                </c:pt>
                <c:pt idx="120">
                  <c:v>42095</c:v>
                </c:pt>
                <c:pt idx="121">
                  <c:v>42125</c:v>
                </c:pt>
                <c:pt idx="122">
                  <c:v>42156</c:v>
                </c:pt>
                <c:pt idx="123">
                  <c:v>42186</c:v>
                </c:pt>
                <c:pt idx="124">
                  <c:v>42217</c:v>
                </c:pt>
                <c:pt idx="125">
                  <c:v>42248</c:v>
                </c:pt>
                <c:pt idx="126">
                  <c:v>42278</c:v>
                </c:pt>
                <c:pt idx="127">
                  <c:v>42309</c:v>
                </c:pt>
                <c:pt idx="128">
                  <c:v>42339</c:v>
                </c:pt>
                <c:pt idx="129">
                  <c:v>42370</c:v>
                </c:pt>
                <c:pt idx="130">
                  <c:v>42401</c:v>
                </c:pt>
                <c:pt idx="131">
                  <c:v>42430</c:v>
                </c:pt>
                <c:pt idx="132">
                  <c:v>42461</c:v>
                </c:pt>
                <c:pt idx="133">
                  <c:v>42491</c:v>
                </c:pt>
                <c:pt idx="134">
                  <c:v>42522</c:v>
                </c:pt>
                <c:pt idx="135">
                  <c:v>42552</c:v>
                </c:pt>
                <c:pt idx="136">
                  <c:v>42583</c:v>
                </c:pt>
                <c:pt idx="137">
                  <c:v>42614</c:v>
                </c:pt>
                <c:pt idx="138">
                  <c:v>42644</c:v>
                </c:pt>
                <c:pt idx="139">
                  <c:v>42675</c:v>
                </c:pt>
                <c:pt idx="140">
                  <c:v>42705</c:v>
                </c:pt>
                <c:pt idx="141">
                  <c:v>42736</c:v>
                </c:pt>
                <c:pt idx="142">
                  <c:v>42767</c:v>
                </c:pt>
                <c:pt idx="143">
                  <c:v>42795</c:v>
                </c:pt>
                <c:pt idx="144">
                  <c:v>42826</c:v>
                </c:pt>
                <c:pt idx="145">
                  <c:v>42856</c:v>
                </c:pt>
              </c:numCache>
            </c:numRef>
          </c:cat>
          <c:val>
            <c:numRef>
              <c:f>Synthese!$G$5:$G$150</c:f>
              <c:numCache>
                <c:formatCode>General</c:formatCode>
                <c:ptCount val="146"/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18.5</c:v>
                </c:pt>
                <c:pt idx="33">
                  <c:v>16.75</c:v>
                </c:pt>
                <c:pt idx="34">
                  <c:v>13.8</c:v>
                </c:pt>
                <c:pt idx="35">
                  <c:v>9</c:v>
                </c:pt>
                <c:pt idx="36">
                  <c:v>9</c:v>
                </c:pt>
                <c:pt idx="37">
                  <c:v>7.8</c:v>
                </c:pt>
                <c:pt idx="38">
                  <c:v>7</c:v>
                </c:pt>
                <c:pt idx="39">
                  <c:v>7.5</c:v>
                </c:pt>
                <c:pt idx="40">
                  <c:v>9</c:v>
                </c:pt>
                <c:pt idx="41">
                  <c:v>9</c:v>
                </c:pt>
                <c:pt idx="42">
                  <c:v>8.6</c:v>
                </c:pt>
                <c:pt idx="43">
                  <c:v>9.25</c:v>
                </c:pt>
                <c:pt idx="44">
                  <c:v>9.5</c:v>
                </c:pt>
                <c:pt idx="45">
                  <c:v>9.5</c:v>
                </c:pt>
                <c:pt idx="46">
                  <c:v>9.5</c:v>
                </c:pt>
                <c:pt idx="47">
                  <c:v>9.25</c:v>
                </c:pt>
                <c:pt idx="48">
                  <c:v>8.125</c:v>
                </c:pt>
                <c:pt idx="49">
                  <c:v>7.5</c:v>
                </c:pt>
                <c:pt idx="50">
                  <c:v>7.5</c:v>
                </c:pt>
                <c:pt idx="51">
                  <c:v>7</c:v>
                </c:pt>
                <c:pt idx="52">
                  <c:v>7</c:v>
                </c:pt>
                <c:pt idx="53">
                  <c:v>6.375</c:v>
                </c:pt>
                <c:pt idx="54">
                  <c:v>7.55</c:v>
                </c:pt>
                <c:pt idx="55">
                  <c:v>6.625</c:v>
                </c:pt>
                <c:pt idx="56">
                  <c:v>7.25</c:v>
                </c:pt>
                <c:pt idx="57">
                  <c:v>7.1</c:v>
                </c:pt>
                <c:pt idx="58">
                  <c:v>7.1749999999999998</c:v>
                </c:pt>
                <c:pt idx="59">
                  <c:v>7.3</c:v>
                </c:pt>
                <c:pt idx="60">
                  <c:v>7.45</c:v>
                </c:pt>
                <c:pt idx="61">
                  <c:v>7.25</c:v>
                </c:pt>
                <c:pt idx="62">
                  <c:v>7.45</c:v>
                </c:pt>
                <c:pt idx="63">
                  <c:v>7.45</c:v>
                </c:pt>
                <c:pt idx="64">
                  <c:v>7.75</c:v>
                </c:pt>
                <c:pt idx="65">
                  <c:v>8</c:v>
                </c:pt>
                <c:pt idx="66">
                  <c:v>8</c:v>
                </c:pt>
                <c:pt idx="67">
                  <c:v>8</c:v>
                </c:pt>
                <c:pt idx="68">
                  <c:v>8.1</c:v>
                </c:pt>
                <c:pt idx="69">
                  <c:v>8.5</c:v>
                </c:pt>
                <c:pt idx="70">
                  <c:v>8.6</c:v>
                </c:pt>
                <c:pt idx="71">
                  <c:v>9</c:v>
                </c:pt>
                <c:pt idx="72">
                  <c:v>9.25</c:v>
                </c:pt>
                <c:pt idx="73">
                  <c:v>9.4</c:v>
                </c:pt>
                <c:pt idx="74">
                  <c:v>9.4</c:v>
                </c:pt>
                <c:pt idx="75">
                  <c:v>9.6</c:v>
                </c:pt>
                <c:pt idx="76">
                  <c:v>10</c:v>
                </c:pt>
                <c:pt idx="77">
                  <c:v>10.5</c:v>
                </c:pt>
                <c:pt idx="78">
                  <c:v>10.5</c:v>
                </c:pt>
                <c:pt idx="79">
                  <c:v>11.5</c:v>
                </c:pt>
                <c:pt idx="80">
                  <c:v>11.75</c:v>
                </c:pt>
                <c:pt idx="81">
                  <c:v>11.75</c:v>
                </c:pt>
                <c:pt idx="82">
                  <c:v>12.25</c:v>
                </c:pt>
                <c:pt idx="83">
                  <c:v>12.6</c:v>
                </c:pt>
                <c:pt idx="84">
                  <c:v>12.6</c:v>
                </c:pt>
                <c:pt idx="85">
                  <c:v>12.6</c:v>
                </c:pt>
                <c:pt idx="86">
                  <c:v>12.6</c:v>
                </c:pt>
                <c:pt idx="87">
                  <c:v>12.9</c:v>
                </c:pt>
                <c:pt idx="88" formatCode="0.000">
                  <c:v>12.9</c:v>
                </c:pt>
                <c:pt idx="89" formatCode="0.000">
                  <c:v>12.5</c:v>
                </c:pt>
                <c:pt idx="90" formatCode="0.000">
                  <c:v>11.5</c:v>
                </c:pt>
                <c:pt idx="91" formatCode="0.000">
                  <c:v>11.5</c:v>
                </c:pt>
                <c:pt idx="92" formatCode="0.000">
                  <c:v>11.3</c:v>
                </c:pt>
                <c:pt idx="93" formatCode="0.000">
                  <c:v>11</c:v>
                </c:pt>
                <c:pt idx="94" formatCode="0.000">
                  <c:v>10.9</c:v>
                </c:pt>
                <c:pt idx="95" formatCode="0.000">
                  <c:v>10.9</c:v>
                </c:pt>
                <c:pt idx="96" formatCode="0.000">
                  <c:v>10.9</c:v>
                </c:pt>
                <c:pt idx="97" formatCode="0.000">
                  <c:v>10.9</c:v>
                </c:pt>
                <c:pt idx="98" formatCode="0.000">
                  <c:v>10.9</c:v>
                </c:pt>
                <c:pt idx="99" formatCode="0.000">
                  <c:v>10.75</c:v>
                </c:pt>
                <c:pt idx="100" formatCode="0.000">
                  <c:v>10.75</c:v>
                </c:pt>
                <c:pt idx="101" formatCode="0.000">
                  <c:v>10.75</c:v>
                </c:pt>
                <c:pt idx="102" formatCode="0.000">
                  <c:v>10.75</c:v>
                </c:pt>
                <c:pt idx="103" formatCode="0.000">
                  <c:v>10.75</c:v>
                </c:pt>
                <c:pt idx="104" formatCode="0.000">
                  <c:v>10.75</c:v>
                </c:pt>
                <c:pt idx="105" formatCode="0.000">
                  <c:v>10.75</c:v>
                </c:pt>
                <c:pt idx="106" formatCode="0.000">
                  <c:v>10.375</c:v>
                </c:pt>
                <c:pt idx="107" formatCode="0.000">
                  <c:v>10.125</c:v>
                </c:pt>
                <c:pt idx="108" formatCode="0.000">
                  <c:v>10.125</c:v>
                </c:pt>
                <c:pt idx="109" formatCode="0.000">
                  <c:v>10.125</c:v>
                </c:pt>
                <c:pt idx="110" formatCode="0.000">
                  <c:v>9.9499999999999993</c:v>
                </c:pt>
                <c:pt idx="111" formatCode="0.000">
                  <c:v>9.9499999999999993</c:v>
                </c:pt>
                <c:pt idx="112" formatCode="0.000">
                  <c:v>9.9499999999999993</c:v>
                </c:pt>
                <c:pt idx="113" formatCode="0.000">
                  <c:v>9.85</c:v>
                </c:pt>
                <c:pt idx="114" formatCode="0.000">
                  <c:v>9.85</c:v>
                </c:pt>
                <c:pt idx="115" formatCode="0.000">
                  <c:v>9.85</c:v>
                </c:pt>
                <c:pt idx="116" formatCode="0.000">
                  <c:v>9.85</c:v>
                </c:pt>
                <c:pt idx="117" formatCode="0.000">
                  <c:v>9.85</c:v>
                </c:pt>
                <c:pt idx="118" formatCode="0.000">
                  <c:v>9.5500000000000007</c:v>
                </c:pt>
                <c:pt idx="119" formatCode="0.000">
                  <c:v>9.4</c:v>
                </c:pt>
                <c:pt idx="120" formatCode="0.000">
                  <c:v>9.3000000000000007</c:v>
                </c:pt>
                <c:pt idx="121" formatCode="0.000">
                  <c:v>9.25</c:v>
                </c:pt>
                <c:pt idx="122" formatCode="0.000">
                  <c:v>9.25</c:v>
                </c:pt>
                <c:pt idx="123" formatCode="0.000">
                  <c:v>9.15</c:v>
                </c:pt>
                <c:pt idx="124" formatCode="0.000">
                  <c:v>9.15</c:v>
                </c:pt>
                <c:pt idx="125" formatCode="0.000">
                  <c:v>9.15</c:v>
                </c:pt>
                <c:pt idx="126" formatCode="0.000">
                  <c:v>9.0500000000000007</c:v>
                </c:pt>
                <c:pt idx="127" formatCode="0.000">
                  <c:v>9.0500000000000007</c:v>
                </c:pt>
                <c:pt idx="128" formatCode="0.000">
                  <c:v>9.0500000000000007</c:v>
                </c:pt>
                <c:pt idx="129" formatCode="0.000">
                  <c:v>8.9250000000000007</c:v>
                </c:pt>
                <c:pt idx="130" formatCode="0.000">
                  <c:v>8.8000000000000007</c:v>
                </c:pt>
                <c:pt idx="131" formatCode="0.000">
                  <c:v>8.65</c:v>
                </c:pt>
                <c:pt idx="132" formatCode="0.000">
                  <c:v>8.3249999999999993</c:v>
                </c:pt>
                <c:pt idx="133" formatCode="0.000">
                  <c:v>7.95</c:v>
                </c:pt>
                <c:pt idx="134" formatCode="0.000">
                  <c:v>7.9</c:v>
                </c:pt>
                <c:pt idx="135" formatCode="0.000">
                  <c:v>7.9</c:v>
                </c:pt>
                <c:pt idx="136" formatCode="0.000">
                  <c:v>7.9</c:v>
                </c:pt>
                <c:pt idx="137" formatCode="0.000">
                  <c:v>7.9</c:v>
                </c:pt>
                <c:pt idx="138" formatCode="0.000">
                  <c:v>7.9</c:v>
                </c:pt>
                <c:pt idx="139" formatCode="0.000">
                  <c:v>7.9</c:v>
                </c:pt>
                <c:pt idx="140" formatCode="0.000">
                  <c:v>7.9</c:v>
                </c:pt>
                <c:pt idx="141" formatCode="0.000">
                  <c:v>7.9</c:v>
                </c:pt>
                <c:pt idx="142" formatCode="0.000">
                  <c:v>7.9</c:v>
                </c:pt>
                <c:pt idx="143" formatCode="0.000">
                  <c:v>7.9</c:v>
                </c:pt>
                <c:pt idx="144" formatCode="0.000">
                  <c:v>7.9</c:v>
                </c:pt>
                <c:pt idx="145" formatCode="0.000">
                  <c:v>8.7469000000000001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4FC-4ABC-B852-69500382F6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9449728"/>
        <c:axId val="169464192"/>
      </c:lineChart>
      <c:dateAx>
        <c:axId val="169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Mois / Année
Source metalprices.com</a:t>
                </a:r>
              </a:p>
            </c:rich>
          </c:tx>
          <c:overlay val="0"/>
        </c:title>
        <c:numFmt formatCode="mmm\-yy" sourceLinked="1"/>
        <c:majorTickMark val="out"/>
        <c:minorTickMark val="none"/>
        <c:tickLblPos val="nextTo"/>
        <c:crossAx val="169464192"/>
        <c:crosses val="autoZero"/>
        <c:auto val="1"/>
        <c:lblOffset val="100"/>
        <c:baseTimeUnit val="months"/>
      </c:dateAx>
      <c:valAx>
        <c:axId val="1694641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$/kg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69449728"/>
        <c:crosses val="autoZero"/>
        <c:crossBetween val="between"/>
        <c:majorUnit val="5"/>
      </c:valAx>
      <c:spPr>
        <a:gradFill>
          <a:gsLst>
            <a:gs pos="0">
              <a:srgbClr val="F8E592"/>
            </a:gs>
            <a:gs pos="64999">
              <a:schemeClr val="accent6">
                <a:lumMod val="40000"/>
                <a:lumOff val="60000"/>
              </a:schemeClr>
            </a:gs>
            <a:gs pos="100000">
              <a:schemeClr val="accent6">
                <a:lumMod val="60000"/>
                <a:lumOff val="40000"/>
              </a:schemeClr>
            </a:gs>
          </a:gsLst>
          <a:lin ang="5400000" scaled="0"/>
        </a:gradFill>
      </c:spPr>
    </c:plotArea>
    <c:legend>
      <c:legendPos val="r"/>
      <c:overlay val="0"/>
    </c:legend>
    <c:plotVisOnly val="1"/>
    <c:dispBlanksAs val="gap"/>
    <c:showDLblsOverMax val="0"/>
  </c:chart>
  <c:spPr>
    <a:gradFill>
      <a:gsLst>
        <a:gs pos="0">
          <a:schemeClr val="accent1">
            <a:tint val="66000"/>
            <a:satMod val="160000"/>
          </a:schemeClr>
        </a:gs>
        <a:gs pos="50000">
          <a:schemeClr val="accent1">
            <a:tint val="44500"/>
            <a:satMod val="160000"/>
          </a:schemeClr>
        </a:gs>
        <a:gs pos="100000">
          <a:schemeClr val="accent1">
            <a:tint val="23500"/>
            <a:satMod val="160000"/>
          </a:schemeClr>
        </a:gs>
      </a:gsLst>
      <a:lin ang="5400000" scaled="0"/>
    </a:gradFill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Titanium Ingot 6Al 4V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'Lingots TA6V'!$B$4</c:f>
              <c:strCache>
                <c:ptCount val="1"/>
                <c:pt idx="0">
                  <c:v>Low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'Lingots TA6V'!$A$182:$A$207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'Lingots TA6V'!$B$182:$B$207</c:f>
              <c:numCache>
                <c:formatCode>0.0000</c:formatCode>
                <c:ptCount val="26"/>
                <c:pt idx="0">
                  <c:v>22.376899999999999</c:v>
                </c:pt>
                <c:pt idx="1">
                  <c:v>22.376899999999999</c:v>
                </c:pt>
                <c:pt idx="2">
                  <c:v>21.825700000000001</c:v>
                </c:pt>
                <c:pt idx="3">
                  <c:v>17.416499999999999</c:v>
                </c:pt>
                <c:pt idx="4">
                  <c:v>17.416499999999999</c:v>
                </c:pt>
                <c:pt idx="5">
                  <c:v>17.196000000000002</c:v>
                </c:pt>
                <c:pt idx="6">
                  <c:v>15.5426</c:v>
                </c:pt>
                <c:pt idx="7">
                  <c:v>15.5426</c:v>
                </c:pt>
                <c:pt idx="8">
                  <c:v>17.857399999999998</c:v>
                </c:pt>
                <c:pt idx="9">
                  <c:v>17.857399999999998</c:v>
                </c:pt>
                <c:pt idx="10">
                  <c:v>17.857399999999998</c:v>
                </c:pt>
                <c:pt idx="11">
                  <c:v>17.857399999999998</c:v>
                </c:pt>
                <c:pt idx="12">
                  <c:v>17.857399999999998</c:v>
                </c:pt>
                <c:pt idx="13">
                  <c:v>17.085799999999999</c:v>
                </c:pt>
                <c:pt idx="14">
                  <c:v>17.085799999999999</c:v>
                </c:pt>
                <c:pt idx="15">
                  <c:v>17.085799999999999</c:v>
                </c:pt>
                <c:pt idx="16">
                  <c:v>17.085799999999999</c:v>
                </c:pt>
                <c:pt idx="17">
                  <c:v>17.085799999999999</c:v>
                </c:pt>
                <c:pt idx="18" formatCode="0.000">
                  <c:v>17.637</c:v>
                </c:pt>
                <c:pt idx="19" formatCode="0.000">
                  <c:v>17.637</c:v>
                </c:pt>
                <c:pt idx="20" formatCode="0.000">
                  <c:v>17.637</c:v>
                </c:pt>
                <c:pt idx="21" formatCode="0.000">
                  <c:v>17.637</c:v>
                </c:pt>
                <c:pt idx="22" formatCode="0.000">
                  <c:v>17.637</c:v>
                </c:pt>
                <c:pt idx="23" formatCode="0.000">
                  <c:v>17.637</c:v>
                </c:pt>
                <c:pt idx="24" formatCode="0.000">
                  <c:v>17.637</c:v>
                </c:pt>
                <c:pt idx="25" formatCode="0.000">
                  <c:v>18.7393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70-45E4-902A-FC0C94EB9346}"/>
            </c:ext>
          </c:extLst>
        </c:ser>
        <c:ser>
          <c:idx val="1"/>
          <c:order val="1"/>
          <c:tx>
            <c:strRef>
              <c:f>'Lingots TA6V'!$C$4</c:f>
              <c:strCache>
                <c:ptCount val="1"/>
                <c:pt idx="0">
                  <c:v>High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'Lingots TA6V'!$A$182:$A$207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'Lingots TA6V'!$C$182:$C$207</c:f>
              <c:numCache>
                <c:formatCode>0.0000</c:formatCode>
                <c:ptCount val="26"/>
                <c:pt idx="0">
                  <c:v>22.928000000000001</c:v>
                </c:pt>
                <c:pt idx="1">
                  <c:v>22.928000000000001</c:v>
                </c:pt>
                <c:pt idx="2">
                  <c:v>22.376899999999999</c:v>
                </c:pt>
                <c:pt idx="3">
                  <c:v>17.857399999999998</c:v>
                </c:pt>
                <c:pt idx="4">
                  <c:v>17.857399999999998</c:v>
                </c:pt>
                <c:pt idx="5">
                  <c:v>17.637</c:v>
                </c:pt>
                <c:pt idx="6">
                  <c:v>18.188099999999999</c:v>
                </c:pt>
                <c:pt idx="7">
                  <c:v>18.188099999999999</c:v>
                </c:pt>
                <c:pt idx="8">
                  <c:v>18.518799999999999</c:v>
                </c:pt>
                <c:pt idx="9">
                  <c:v>18.4086</c:v>
                </c:pt>
                <c:pt idx="10">
                  <c:v>18.4086</c:v>
                </c:pt>
                <c:pt idx="11">
                  <c:v>18.4086</c:v>
                </c:pt>
                <c:pt idx="12">
                  <c:v>18.4086</c:v>
                </c:pt>
                <c:pt idx="13">
                  <c:v>17.637</c:v>
                </c:pt>
                <c:pt idx="14">
                  <c:v>17.637</c:v>
                </c:pt>
                <c:pt idx="15">
                  <c:v>17.637</c:v>
                </c:pt>
                <c:pt idx="16">
                  <c:v>17.637</c:v>
                </c:pt>
                <c:pt idx="17">
                  <c:v>17.637</c:v>
                </c:pt>
                <c:pt idx="18" formatCode="0.000">
                  <c:v>18.188099999999999</c:v>
                </c:pt>
                <c:pt idx="19" formatCode="0.000">
                  <c:v>18.188099999999999</c:v>
                </c:pt>
                <c:pt idx="20" formatCode="0.000">
                  <c:v>18.188099999999999</c:v>
                </c:pt>
                <c:pt idx="21" formatCode="0.000">
                  <c:v>18.188099999999999</c:v>
                </c:pt>
                <c:pt idx="22" formatCode="0.000">
                  <c:v>18.188099999999999</c:v>
                </c:pt>
                <c:pt idx="23" formatCode="0.000">
                  <c:v>18.188099999999999</c:v>
                </c:pt>
                <c:pt idx="24" formatCode="0.000">
                  <c:v>18.188099999999999</c:v>
                </c:pt>
                <c:pt idx="25" formatCode="0.000">
                  <c:v>19.8416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70-45E4-902A-FC0C94EB9346}"/>
            </c:ext>
          </c:extLst>
        </c:ser>
        <c:ser>
          <c:idx val="2"/>
          <c:order val="2"/>
          <c:tx>
            <c:strRef>
              <c:f>'Lingots TA6V'!$D$4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'Lingots TA6V'!$A$182:$A$207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'Lingots TA6V'!$D$182:$D$207</c:f>
              <c:numCache>
                <c:formatCode>0.0000</c:formatCode>
                <c:ptCount val="26"/>
                <c:pt idx="0">
                  <c:v>22.6525</c:v>
                </c:pt>
                <c:pt idx="1">
                  <c:v>22.6525</c:v>
                </c:pt>
                <c:pt idx="2">
                  <c:v>22.101299999999998</c:v>
                </c:pt>
                <c:pt idx="3">
                  <c:v>17.637</c:v>
                </c:pt>
                <c:pt idx="4">
                  <c:v>17.637</c:v>
                </c:pt>
                <c:pt idx="5">
                  <c:v>17.416499999999999</c:v>
                </c:pt>
                <c:pt idx="6">
                  <c:v>16.865300000000001</c:v>
                </c:pt>
                <c:pt idx="7">
                  <c:v>16.865300000000001</c:v>
                </c:pt>
                <c:pt idx="8">
                  <c:v>18.188099999999999</c:v>
                </c:pt>
                <c:pt idx="9">
                  <c:v>18.132999999999999</c:v>
                </c:pt>
                <c:pt idx="10">
                  <c:v>18.132999999999999</c:v>
                </c:pt>
                <c:pt idx="11">
                  <c:v>18.132999999999999</c:v>
                </c:pt>
                <c:pt idx="12">
                  <c:v>18.132999999999999</c:v>
                </c:pt>
                <c:pt idx="13">
                  <c:v>17.3614</c:v>
                </c:pt>
                <c:pt idx="14">
                  <c:v>17.3614</c:v>
                </c:pt>
                <c:pt idx="15">
                  <c:v>17.3614</c:v>
                </c:pt>
                <c:pt idx="16">
                  <c:v>17.3614</c:v>
                </c:pt>
                <c:pt idx="17">
                  <c:v>17.3614</c:v>
                </c:pt>
                <c:pt idx="18" formatCode="0.000">
                  <c:v>17.912500000000001</c:v>
                </c:pt>
                <c:pt idx="19" formatCode="0.000">
                  <c:v>17.912500000000001</c:v>
                </c:pt>
                <c:pt idx="20" formatCode="0.000">
                  <c:v>17.912500000000001</c:v>
                </c:pt>
                <c:pt idx="21" formatCode="0.000">
                  <c:v>17.912500000000001</c:v>
                </c:pt>
                <c:pt idx="22" formatCode="0.000">
                  <c:v>17.912500000000001</c:v>
                </c:pt>
                <c:pt idx="23" formatCode="0.000">
                  <c:v>17.912500000000001</c:v>
                </c:pt>
                <c:pt idx="24" formatCode="0.000">
                  <c:v>17.912500000000001</c:v>
                </c:pt>
                <c:pt idx="25" formatCode="0.000">
                  <c:v>19.290400000000002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0-45E4-902A-FC0C94EB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346880"/>
        <c:axId val="577347208"/>
      </c:lineChart>
      <c:dateAx>
        <c:axId val="577346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347208"/>
        <c:crosses val="autoZero"/>
        <c:auto val="1"/>
        <c:lblOffset val="100"/>
        <c:baseTimeUnit val="months"/>
      </c:dateAx>
      <c:valAx>
        <c:axId val="57734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3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Titanium Ingot 6Al 4V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'Lingots TA6V'!$D$4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'Lingots TA6V'!$A$203:$A$207</c:f>
              <c:numCache>
                <c:formatCode>mmm\-yy</c:formatCode>
                <c:ptCount val="5"/>
                <c:pt idx="0">
                  <c:v>44470</c:v>
                </c:pt>
                <c:pt idx="1">
                  <c:v>44501</c:v>
                </c:pt>
                <c:pt idx="2">
                  <c:v>44531</c:v>
                </c:pt>
                <c:pt idx="3">
                  <c:v>44562</c:v>
                </c:pt>
                <c:pt idx="4">
                  <c:v>44593</c:v>
                </c:pt>
              </c:numCache>
            </c:numRef>
          </c:cat>
          <c:val>
            <c:numRef>
              <c:f>'Lingots TA6V'!$D$203:$D$207</c:f>
              <c:numCache>
                <c:formatCode>0.000</c:formatCode>
                <c:ptCount val="5"/>
                <c:pt idx="0">
                  <c:v>17.912500000000001</c:v>
                </c:pt>
                <c:pt idx="1">
                  <c:v>17.912500000000001</c:v>
                </c:pt>
                <c:pt idx="2">
                  <c:v>17.912500000000001</c:v>
                </c:pt>
                <c:pt idx="3">
                  <c:v>17.912500000000001</c:v>
                </c:pt>
                <c:pt idx="4">
                  <c:v>19.290400000000002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70-45E4-902A-FC0C94EB9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346880"/>
        <c:axId val="577347208"/>
      </c:lineChart>
      <c:dateAx>
        <c:axId val="577346880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347208"/>
        <c:crosses val="autoZero"/>
        <c:auto val="1"/>
        <c:lblOffset val="100"/>
        <c:baseTimeUnit val="months"/>
      </c:dateAx>
      <c:valAx>
        <c:axId val="577347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73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6-4 Bulk Weldable in USD/KG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Massifs!$A$219:$A$244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Massifs!$B$219:$B$244</c:f>
              <c:numCache>
                <c:formatCode>0.0000</c:formatCode>
                <c:ptCount val="26"/>
                <c:pt idx="0">
                  <c:v>4.9603999999999999</c:v>
                </c:pt>
                <c:pt idx="1">
                  <c:v>4.9603999999999999</c:v>
                </c:pt>
                <c:pt idx="2">
                  <c:v>4.6848000000000001</c:v>
                </c:pt>
                <c:pt idx="3">
                  <c:v>3.0424000000000002</c:v>
                </c:pt>
                <c:pt idx="4">
                  <c:v>1.8738999999999999</c:v>
                </c:pt>
                <c:pt idx="5">
                  <c:v>1.7911999999999999</c:v>
                </c:pt>
                <c:pt idx="6">
                  <c:v>1.5431999999999999</c:v>
                </c:pt>
                <c:pt idx="7">
                  <c:v>1.4330000000000001</c:v>
                </c:pt>
                <c:pt idx="8">
                  <c:v>1.4330000000000001</c:v>
                </c:pt>
                <c:pt idx="9">
                  <c:v>1.4771000000000001</c:v>
                </c:pt>
                <c:pt idx="10" formatCode="General">
                  <c:v>1.8464</c:v>
                </c:pt>
                <c:pt idx="11" formatCode="General">
                  <c:v>2.1825999999999999</c:v>
                </c:pt>
                <c:pt idx="12">
                  <c:v>3.3896000000000002</c:v>
                </c:pt>
                <c:pt idx="13">
                  <c:v>3.6375999999999999</c:v>
                </c:pt>
                <c:pt idx="14" formatCode="General">
                  <c:v>4.4092000000000002</c:v>
                </c:pt>
                <c:pt idx="15" formatCode="General">
                  <c:v>3.9462999999999999</c:v>
                </c:pt>
                <c:pt idx="16" formatCode="General">
                  <c:v>3.8580999999999999</c:v>
                </c:pt>
                <c:pt idx="17">
                  <c:v>4.6296999999999997</c:v>
                </c:pt>
                <c:pt idx="18">
                  <c:v>4.4532999999999996</c:v>
                </c:pt>
                <c:pt idx="19">
                  <c:v>5.6494</c:v>
                </c:pt>
                <c:pt idx="20">
                  <c:v>6.0627000000000004</c:v>
                </c:pt>
                <c:pt idx="21">
                  <c:v>6.0627000000000004</c:v>
                </c:pt>
                <c:pt idx="22">
                  <c:v>6.0627000000000004</c:v>
                </c:pt>
                <c:pt idx="23">
                  <c:v>6.0627000000000004</c:v>
                </c:pt>
                <c:pt idx="24">
                  <c:v>6.0627000000000004</c:v>
                </c:pt>
                <c:pt idx="25">
                  <c:v>6.0627000000000004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39-4BA0-B31E-AFD82734C3CC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Massifs!$A$219:$A$244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Massifs!$C$219:$C$244</c:f>
              <c:numCache>
                <c:formatCode>0.0000</c:formatCode>
                <c:ptCount val="26"/>
                <c:pt idx="0">
                  <c:v>6.0627000000000004</c:v>
                </c:pt>
                <c:pt idx="1">
                  <c:v>6.0627000000000004</c:v>
                </c:pt>
                <c:pt idx="2">
                  <c:v>5.7595999999999998</c:v>
                </c:pt>
                <c:pt idx="3">
                  <c:v>4.1226000000000003</c:v>
                </c:pt>
                <c:pt idx="4">
                  <c:v>2.2046000000000001</c:v>
                </c:pt>
                <c:pt idx="5">
                  <c:v>2.1770999999999998</c:v>
                </c:pt>
                <c:pt idx="6">
                  <c:v>2.0943999999999998</c:v>
                </c:pt>
                <c:pt idx="7">
                  <c:v>2.0943999999999998</c:v>
                </c:pt>
                <c:pt idx="8">
                  <c:v>2.0943999999999998</c:v>
                </c:pt>
                <c:pt idx="9">
                  <c:v>2.1385000000000001</c:v>
                </c:pt>
                <c:pt idx="10" formatCode="General">
                  <c:v>2.4802</c:v>
                </c:pt>
                <c:pt idx="11" formatCode="General">
                  <c:v>2.7336999999999998</c:v>
                </c:pt>
                <c:pt idx="12">
                  <c:v>3.9407999999999999</c:v>
                </c:pt>
                <c:pt idx="13">
                  <c:v>4.1887999999999996</c:v>
                </c:pt>
                <c:pt idx="14" formatCode="General">
                  <c:v>4.9329000000000001</c:v>
                </c:pt>
                <c:pt idx="15" formatCode="General">
                  <c:v>4.8502000000000001</c:v>
                </c:pt>
                <c:pt idx="16" formatCode="General">
                  <c:v>4.8502000000000001</c:v>
                </c:pt>
                <c:pt idx="17">
                  <c:v>5.6218000000000004</c:v>
                </c:pt>
                <c:pt idx="18">
                  <c:v>5.6218000000000004</c:v>
                </c:pt>
                <c:pt idx="19">
                  <c:v>6.2004999999999999</c:v>
                </c:pt>
                <c:pt idx="20">
                  <c:v>6.6139000000000001</c:v>
                </c:pt>
                <c:pt idx="21">
                  <c:v>6.6139000000000001</c:v>
                </c:pt>
                <c:pt idx="22">
                  <c:v>6.6139000000000001</c:v>
                </c:pt>
                <c:pt idx="23">
                  <c:v>6.9446000000000003</c:v>
                </c:pt>
                <c:pt idx="24">
                  <c:v>7.165</c:v>
                </c:pt>
                <c:pt idx="25">
                  <c:v>7.165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39-4BA0-B31E-AFD82734C3CC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Massifs!$A$219:$A$244</c:f>
              <c:numCache>
                <c:formatCode>mmm\-yy</c:formatCode>
                <c:ptCount val="26"/>
                <c:pt idx="0">
                  <c:v>43831</c:v>
                </c:pt>
                <c:pt idx="1">
                  <c:v>43862</c:v>
                </c:pt>
                <c:pt idx="2">
                  <c:v>43891</c:v>
                </c:pt>
                <c:pt idx="3">
                  <c:v>43922</c:v>
                </c:pt>
                <c:pt idx="4">
                  <c:v>43952</c:v>
                </c:pt>
                <c:pt idx="5">
                  <c:v>43983</c:v>
                </c:pt>
                <c:pt idx="6">
                  <c:v>44013</c:v>
                </c:pt>
                <c:pt idx="7">
                  <c:v>44044</c:v>
                </c:pt>
                <c:pt idx="8">
                  <c:v>44075</c:v>
                </c:pt>
                <c:pt idx="9">
                  <c:v>44105</c:v>
                </c:pt>
                <c:pt idx="10">
                  <c:v>44136</c:v>
                </c:pt>
                <c:pt idx="11">
                  <c:v>44166</c:v>
                </c:pt>
                <c:pt idx="12">
                  <c:v>44197</c:v>
                </c:pt>
                <c:pt idx="13">
                  <c:v>44228</c:v>
                </c:pt>
                <c:pt idx="14">
                  <c:v>44256</c:v>
                </c:pt>
                <c:pt idx="15">
                  <c:v>44287</c:v>
                </c:pt>
                <c:pt idx="16">
                  <c:v>44317</c:v>
                </c:pt>
                <c:pt idx="17">
                  <c:v>44348</c:v>
                </c:pt>
                <c:pt idx="18">
                  <c:v>44378</c:v>
                </c:pt>
                <c:pt idx="19">
                  <c:v>44409</c:v>
                </c:pt>
                <c:pt idx="20">
                  <c:v>44440</c:v>
                </c:pt>
                <c:pt idx="21">
                  <c:v>44470</c:v>
                </c:pt>
                <c:pt idx="22">
                  <c:v>44501</c:v>
                </c:pt>
                <c:pt idx="23">
                  <c:v>44531</c:v>
                </c:pt>
                <c:pt idx="24">
                  <c:v>44562</c:v>
                </c:pt>
                <c:pt idx="25">
                  <c:v>44593</c:v>
                </c:pt>
              </c:numCache>
            </c:numRef>
          </c:cat>
          <c:val>
            <c:numRef>
              <c:f>Massifs!$D$219:$D$244</c:f>
              <c:numCache>
                <c:formatCode>0.0000</c:formatCode>
                <c:ptCount val="26"/>
                <c:pt idx="0">
                  <c:v>5.5115999999999996</c:v>
                </c:pt>
                <c:pt idx="1">
                  <c:v>5.5115999999999996</c:v>
                </c:pt>
                <c:pt idx="2">
                  <c:v>5.2222</c:v>
                </c:pt>
                <c:pt idx="3">
                  <c:v>3.5825</c:v>
                </c:pt>
                <c:pt idx="4">
                  <c:v>2.0392999999999999</c:v>
                </c:pt>
                <c:pt idx="5">
                  <c:v>1.9842</c:v>
                </c:pt>
                <c:pt idx="6">
                  <c:v>1.8188</c:v>
                </c:pt>
                <c:pt idx="7">
                  <c:v>1.7637</c:v>
                </c:pt>
                <c:pt idx="8">
                  <c:v>1.7637</c:v>
                </c:pt>
                <c:pt idx="9">
                  <c:v>1.8078000000000001</c:v>
                </c:pt>
                <c:pt idx="10" formatCode="General">
                  <c:v>2.1633</c:v>
                </c:pt>
                <c:pt idx="11" formatCode="General">
                  <c:v>2.4582000000000002</c:v>
                </c:pt>
                <c:pt idx="12">
                  <c:v>3.6652</c:v>
                </c:pt>
                <c:pt idx="13">
                  <c:v>3.9131999999999998</c:v>
                </c:pt>
                <c:pt idx="14" formatCode="General">
                  <c:v>4.6711</c:v>
                </c:pt>
                <c:pt idx="15" formatCode="General">
                  <c:v>4.3982000000000001</c:v>
                </c:pt>
                <c:pt idx="16" formatCode="General">
                  <c:v>4.3540999999999999</c:v>
                </c:pt>
                <c:pt idx="17">
                  <c:v>5.1257000000000001</c:v>
                </c:pt>
                <c:pt idx="18">
                  <c:v>5.0374999999999996</c:v>
                </c:pt>
                <c:pt idx="19">
                  <c:v>5.9249000000000001</c:v>
                </c:pt>
                <c:pt idx="20">
                  <c:v>6.3383000000000003</c:v>
                </c:pt>
                <c:pt idx="21">
                  <c:v>6.3383000000000003</c:v>
                </c:pt>
                <c:pt idx="22">
                  <c:v>6.3383000000000003</c:v>
                </c:pt>
                <c:pt idx="23">
                  <c:v>6.5037000000000003</c:v>
                </c:pt>
                <c:pt idx="24">
                  <c:v>6.6139000000000001</c:v>
                </c:pt>
                <c:pt idx="25">
                  <c:v>6.6139000000000001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39-4BA0-B31E-AFD82734C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27268439"/>
        <c:axId val="1736477735"/>
      </c:lineChart>
      <c:dateAx>
        <c:axId val="1027268439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736477735"/>
        <c:crosses val="autoZero"/>
        <c:auto val="1"/>
        <c:lblOffset val="100"/>
        <c:baseTimeUnit val="months"/>
      </c:dateAx>
      <c:valAx>
        <c:axId val="17364777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272684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Copeaux!$C$3:$C$242</c:f>
              <c:strCache>
                <c:ptCount val="240"/>
                <c:pt idx="0">
                  <c:v>High</c:v>
                </c:pt>
                <c:pt idx="1">
                  <c:v>1,378</c:v>
                </c:pt>
                <c:pt idx="2">
                  <c:v>1,653</c:v>
                </c:pt>
                <c:pt idx="3">
                  <c:v>1,653</c:v>
                </c:pt>
                <c:pt idx="4">
                  <c:v>1,653</c:v>
                </c:pt>
                <c:pt idx="5">
                  <c:v>1,543</c:v>
                </c:pt>
                <c:pt idx="6">
                  <c:v>1,543</c:v>
                </c:pt>
                <c:pt idx="7">
                  <c:v>1,543</c:v>
                </c:pt>
                <c:pt idx="8">
                  <c:v>1,543</c:v>
                </c:pt>
                <c:pt idx="9">
                  <c:v>1,653</c:v>
                </c:pt>
                <c:pt idx="10">
                  <c:v>1,653</c:v>
                </c:pt>
                <c:pt idx="11">
                  <c:v>1,653</c:v>
                </c:pt>
                <c:pt idx="12">
                  <c:v>1,653</c:v>
                </c:pt>
                <c:pt idx="13">
                  <c:v>1,653</c:v>
                </c:pt>
                <c:pt idx="14">
                  <c:v>1,764</c:v>
                </c:pt>
                <c:pt idx="15">
                  <c:v>1,984</c:v>
                </c:pt>
                <c:pt idx="16">
                  <c:v>2,205</c:v>
                </c:pt>
                <c:pt idx="17">
                  <c:v>2,315</c:v>
                </c:pt>
                <c:pt idx="18">
                  <c:v>2,315</c:v>
                </c:pt>
                <c:pt idx="19">
                  <c:v>2,205</c:v>
                </c:pt>
                <c:pt idx="20">
                  <c:v>2,205</c:v>
                </c:pt>
                <c:pt idx="21">
                  <c:v>2,094</c:v>
                </c:pt>
                <c:pt idx="22">
                  <c:v>2,205</c:v>
                </c:pt>
                <c:pt idx="23">
                  <c:v>2,315</c:v>
                </c:pt>
                <c:pt idx="24">
                  <c:v>2,866</c:v>
                </c:pt>
                <c:pt idx="25">
                  <c:v>3,307</c:v>
                </c:pt>
                <c:pt idx="26">
                  <c:v>3,307</c:v>
                </c:pt>
                <c:pt idx="27">
                  <c:v>3,858</c:v>
                </c:pt>
                <c:pt idx="28">
                  <c:v>4,85</c:v>
                </c:pt>
                <c:pt idx="29">
                  <c:v>5,512</c:v>
                </c:pt>
                <c:pt idx="30">
                  <c:v>6,063</c:v>
                </c:pt>
                <c:pt idx="31">
                  <c:v>6,063</c:v>
                </c:pt>
                <c:pt idx="32">
                  <c:v>6,063</c:v>
                </c:pt>
                <c:pt idx="33">
                  <c:v>6,173</c:v>
                </c:pt>
                <c:pt idx="34">
                  <c:v>6,173</c:v>
                </c:pt>
                <c:pt idx="35">
                  <c:v>7,055</c:v>
                </c:pt>
                <c:pt idx="36">
                  <c:v>7,275</c:v>
                </c:pt>
                <c:pt idx="37">
                  <c:v>7,606</c:v>
                </c:pt>
                <c:pt idx="38">
                  <c:v>8,543</c:v>
                </c:pt>
                <c:pt idx="39">
                  <c:v>10,251</c:v>
                </c:pt>
                <c:pt idx="40">
                  <c:v>12,677</c:v>
                </c:pt>
                <c:pt idx="41">
                  <c:v>16,81</c:v>
                </c:pt>
                <c:pt idx="42">
                  <c:v>15,983</c:v>
                </c:pt>
                <c:pt idx="43">
                  <c:v>14,33</c:v>
                </c:pt>
                <c:pt idx="44">
                  <c:v>11,023</c:v>
                </c:pt>
                <c:pt idx="45">
                  <c:v>11,299</c:v>
                </c:pt>
                <c:pt idx="46">
                  <c:v>11,942</c:v>
                </c:pt>
                <c:pt idx="47">
                  <c:v>14,881</c:v>
                </c:pt>
                <c:pt idx="48">
                  <c:v>15,524</c:v>
                </c:pt>
                <c:pt idx="49">
                  <c:v>14,606</c:v>
                </c:pt>
                <c:pt idx="50">
                  <c:v>15,708</c:v>
                </c:pt>
                <c:pt idx="51">
                  <c:v>16,535</c:v>
                </c:pt>
                <c:pt idx="52">
                  <c:v>16,121</c:v>
                </c:pt>
                <c:pt idx="53">
                  <c:v>17,416</c:v>
                </c:pt>
                <c:pt idx="54">
                  <c:v>18,739</c:v>
                </c:pt>
                <c:pt idx="55">
                  <c:v>19,29</c:v>
                </c:pt>
                <c:pt idx="56">
                  <c:v>19,29</c:v>
                </c:pt>
                <c:pt idx="57">
                  <c:v>18,05</c:v>
                </c:pt>
                <c:pt idx="58">
                  <c:v>17,224</c:v>
                </c:pt>
                <c:pt idx="59">
                  <c:v>14,881</c:v>
                </c:pt>
                <c:pt idx="60">
                  <c:v>14,881</c:v>
                </c:pt>
                <c:pt idx="61">
                  <c:v>14,33</c:v>
                </c:pt>
                <c:pt idx="62">
                  <c:v>14,33</c:v>
                </c:pt>
                <c:pt idx="63">
                  <c:v>14,146</c:v>
                </c:pt>
                <c:pt idx="64">
                  <c:v>13,228</c:v>
                </c:pt>
                <c:pt idx="65">
                  <c:v>13,228</c:v>
                </c:pt>
                <c:pt idx="66">
                  <c:v>12,401</c:v>
                </c:pt>
                <c:pt idx="67">
                  <c:v>11,023</c:v>
                </c:pt>
                <c:pt idx="68">
                  <c:v>10,582</c:v>
                </c:pt>
                <c:pt idx="69">
                  <c:v>8,818</c:v>
                </c:pt>
                <c:pt idx="70">
                  <c:v>8,13</c:v>
                </c:pt>
                <c:pt idx="71">
                  <c:v>6,2</c:v>
                </c:pt>
                <c:pt idx="72">
                  <c:v>6,283</c:v>
                </c:pt>
                <c:pt idx="73">
                  <c:v>5,704</c:v>
                </c:pt>
                <c:pt idx="74">
                  <c:v>4,777</c:v>
                </c:pt>
                <c:pt idx="75">
                  <c:v>4,483</c:v>
                </c:pt>
                <c:pt idx="76">
                  <c:v>4,446</c:v>
                </c:pt>
                <c:pt idx="77">
                  <c:v>4,519</c:v>
                </c:pt>
                <c:pt idx="78">
                  <c:v>4,593</c:v>
                </c:pt>
                <c:pt idx="79">
                  <c:v>4,96</c:v>
                </c:pt>
                <c:pt idx="80">
                  <c:v>4,74</c:v>
                </c:pt>
                <c:pt idx="81">
                  <c:v>4,409</c:v>
                </c:pt>
                <c:pt idx="82">
                  <c:v>4,63</c:v>
                </c:pt>
                <c:pt idx="83">
                  <c:v>4,483</c:v>
                </c:pt>
                <c:pt idx="84">
                  <c:v>2,734</c:v>
                </c:pt>
                <c:pt idx="85">
                  <c:v>2,205</c:v>
                </c:pt>
                <c:pt idx="86">
                  <c:v>2,094</c:v>
                </c:pt>
                <c:pt idx="87">
                  <c:v>1,268</c:v>
                </c:pt>
                <c:pt idx="88">
                  <c:v>1,102</c:v>
                </c:pt>
                <c:pt idx="89">
                  <c:v>1,213</c:v>
                </c:pt>
                <c:pt idx="90">
                  <c:v>1,157</c:v>
                </c:pt>
                <c:pt idx="91">
                  <c:v>1,066</c:v>
                </c:pt>
                <c:pt idx="92">
                  <c:v>1,102</c:v>
                </c:pt>
                <c:pt idx="93">
                  <c:v>0,909</c:v>
                </c:pt>
                <c:pt idx="94">
                  <c:v>1,323</c:v>
                </c:pt>
                <c:pt idx="95">
                  <c:v>1,543</c:v>
                </c:pt>
                <c:pt idx="96">
                  <c:v>1,929</c:v>
                </c:pt>
                <c:pt idx="97">
                  <c:v>2,205</c:v>
                </c:pt>
                <c:pt idx="98">
                  <c:v>3,307</c:v>
                </c:pt>
                <c:pt idx="99">
                  <c:v>4,005</c:v>
                </c:pt>
                <c:pt idx="100">
                  <c:v>5,567</c:v>
                </c:pt>
                <c:pt idx="101">
                  <c:v>6,173</c:v>
                </c:pt>
                <c:pt idx="102">
                  <c:v>6,592</c:v>
                </c:pt>
                <c:pt idx="103">
                  <c:v>6,2</c:v>
                </c:pt>
                <c:pt idx="104">
                  <c:v>5,512</c:v>
                </c:pt>
                <c:pt idx="105">
                  <c:v>5,534</c:v>
                </c:pt>
                <c:pt idx="106">
                  <c:v>5,916</c:v>
                </c:pt>
                <c:pt idx="107">
                  <c:v>6,586</c:v>
                </c:pt>
                <c:pt idx="108">
                  <c:v>6,217</c:v>
                </c:pt>
                <c:pt idx="109">
                  <c:v>5,594</c:v>
                </c:pt>
                <c:pt idx="110">
                  <c:v>5,379</c:v>
                </c:pt>
                <c:pt idx="111">
                  <c:v>5,181</c:v>
                </c:pt>
                <c:pt idx="112">
                  <c:v>5,218</c:v>
                </c:pt>
                <c:pt idx="113">
                  <c:v>5,236</c:v>
                </c:pt>
                <c:pt idx="114">
                  <c:v>5,335</c:v>
                </c:pt>
                <c:pt idx="115">
                  <c:v>5,539</c:v>
                </c:pt>
                <c:pt idx="116">
                  <c:v>5,732</c:v>
                </c:pt>
                <c:pt idx="117">
                  <c:v>5,732</c:v>
                </c:pt>
                <c:pt idx="118">
                  <c:v>5,732</c:v>
                </c:pt>
                <c:pt idx="119">
                  <c:v>5,71</c:v>
                </c:pt>
                <c:pt idx="120">
                  <c:v>5,236</c:v>
                </c:pt>
                <c:pt idx="121">
                  <c:v>4,887</c:v>
                </c:pt>
                <c:pt idx="122">
                  <c:v>4,712</c:v>
                </c:pt>
                <c:pt idx="123">
                  <c:v>4,547</c:v>
                </c:pt>
                <c:pt idx="124">
                  <c:v>4,602</c:v>
                </c:pt>
                <c:pt idx="125">
                  <c:v>4,63</c:v>
                </c:pt>
                <c:pt idx="126">
                  <c:v>4,5195</c:v>
                </c:pt>
                <c:pt idx="127">
                  <c:v>4,6021</c:v>
                </c:pt>
                <c:pt idx="128">
                  <c:v>4,4092</c:v>
                </c:pt>
                <c:pt idx="129">
                  <c:v>4,1061</c:v>
                </c:pt>
                <c:pt idx="130">
                  <c:v>3,5053</c:v>
                </c:pt>
                <c:pt idx="131">
                  <c:v>3,4172</c:v>
                </c:pt>
                <c:pt idx="132">
                  <c:v>3,3069</c:v>
                </c:pt>
                <c:pt idx="133">
                  <c:v>3,1967</c:v>
                </c:pt>
                <c:pt idx="134">
                  <c:v>3,1967</c:v>
                </c:pt>
                <c:pt idx="135">
                  <c:v>3,1967</c:v>
                </c:pt>
                <c:pt idx="136">
                  <c:v>3,1967</c:v>
                </c:pt>
                <c:pt idx="137">
                  <c:v>3,0865</c:v>
                </c:pt>
                <c:pt idx="138">
                  <c:v>2,9487</c:v>
                </c:pt>
                <c:pt idx="139">
                  <c:v>2,7558</c:v>
                </c:pt>
                <c:pt idx="140">
                  <c:v>2,7007</c:v>
                </c:pt>
                <c:pt idx="141">
                  <c:v>2,6455</c:v>
                </c:pt>
                <c:pt idx="142">
                  <c:v>2,6896</c:v>
                </c:pt>
                <c:pt idx="143">
                  <c:v>2,7558</c:v>
                </c:pt>
                <c:pt idx="144">
                  <c:v>2,7007</c:v>
                </c:pt>
                <c:pt idx="145">
                  <c:v>2,6455</c:v>
                </c:pt>
                <c:pt idx="146">
                  <c:v>2,6465</c:v>
                </c:pt>
                <c:pt idx="147">
                  <c:v>2,8660</c:v>
                </c:pt>
                <c:pt idx="148">
                  <c:v>3,2518</c:v>
                </c:pt>
                <c:pt idx="149">
                  <c:v>3,3345</c:v>
                </c:pt>
                <c:pt idx="150">
                  <c:v>3,4172</c:v>
                </c:pt>
                <c:pt idx="151">
                  <c:v>3,7699</c:v>
                </c:pt>
                <c:pt idx="152">
                  <c:v>3,8856</c:v>
                </c:pt>
                <c:pt idx="153">
                  <c:v>3,9683</c:v>
                </c:pt>
                <c:pt idx="154">
                  <c:v>3,9683</c:v>
                </c:pt>
                <c:pt idx="155">
                  <c:v>3,9683</c:v>
                </c:pt>
                <c:pt idx="156">
                  <c:v>3,9683</c:v>
                </c:pt>
                <c:pt idx="157">
                  <c:v>4,0785</c:v>
                </c:pt>
                <c:pt idx="158">
                  <c:v>4,1888</c:v>
                </c:pt>
                <c:pt idx="159">
                  <c:v>4,1888</c:v>
                </c:pt>
                <c:pt idx="160">
                  <c:v>4,2439</c:v>
                </c:pt>
                <c:pt idx="161">
                  <c:v>4,3541</c:v>
                </c:pt>
                <c:pt idx="162">
                  <c:v>4,4092</c:v>
                </c:pt>
                <c:pt idx="163">
                  <c:v>4,4092</c:v>
                </c:pt>
                <c:pt idx="164">
                  <c:v>4,6573</c:v>
                </c:pt>
                <c:pt idx="165">
                  <c:v>4,8281</c:v>
                </c:pt>
                <c:pt idx="166">
                  <c:v>4,8502</c:v>
                </c:pt>
                <c:pt idx="167">
                  <c:v>4,9053</c:v>
                </c:pt>
                <c:pt idx="168">
                  <c:v>4,8502</c:v>
                </c:pt>
                <c:pt idx="169">
                  <c:v>4,6297</c:v>
                </c:pt>
                <c:pt idx="170">
                  <c:v>4,4313</c:v>
                </c:pt>
                <c:pt idx="171">
                  <c:v>3,8581</c:v>
                </c:pt>
                <c:pt idx="172">
                  <c:v>3,7479</c:v>
                </c:pt>
                <c:pt idx="173">
                  <c:v>3,3951</c:v>
                </c:pt>
                <c:pt idx="174">
                  <c:v>2,8384</c:v>
                </c:pt>
                <c:pt idx="175">
                  <c:v>2,4251</c:v>
                </c:pt>
                <c:pt idx="176">
                  <c:v>2,2046</c:v>
                </c:pt>
                <c:pt idx="177">
                  <c:v>2,0668</c:v>
                </c:pt>
                <c:pt idx="178">
                  <c:v>1,8739</c:v>
                </c:pt>
                <c:pt idx="179">
                  <c:v>1,6535</c:v>
                </c:pt>
                <c:pt idx="180">
                  <c:v>1,5157</c:v>
                </c:pt>
                <c:pt idx="181">
                  <c:v>1,2952</c:v>
                </c:pt>
                <c:pt idx="182">
                  <c:v>1,3448</c:v>
                </c:pt>
                <c:pt idx="183">
                  <c:v>1,7637</c:v>
                </c:pt>
                <c:pt idx="184">
                  <c:v>1,9566</c:v>
                </c:pt>
                <c:pt idx="185">
                  <c:v>2,2267</c:v>
                </c:pt>
                <c:pt idx="186">
                  <c:v>2,3424</c:v>
                </c:pt>
                <c:pt idx="187">
                  <c:v>2,2873</c:v>
                </c:pt>
                <c:pt idx="188">
                  <c:v>2,3369</c:v>
                </c:pt>
                <c:pt idx="189">
                  <c:v>2,5353</c:v>
                </c:pt>
                <c:pt idx="190">
                  <c:v>2,6367</c:v>
                </c:pt>
                <c:pt idx="191">
                  <c:v>2,7558</c:v>
                </c:pt>
                <c:pt idx="192">
                  <c:v>2,7558</c:v>
                </c:pt>
                <c:pt idx="193">
                  <c:v>2,7558</c:v>
                </c:pt>
                <c:pt idx="194">
                  <c:v>2,8660</c:v>
                </c:pt>
                <c:pt idx="195">
                  <c:v>2,8660</c:v>
                </c:pt>
                <c:pt idx="196">
                  <c:v>2,8660</c:v>
                </c:pt>
                <c:pt idx="197">
                  <c:v>2,9189</c:v>
                </c:pt>
                <c:pt idx="198">
                  <c:v>2,8936</c:v>
                </c:pt>
                <c:pt idx="199">
                  <c:v>2,8308</c:v>
                </c:pt>
                <c:pt idx="200">
                  <c:v>2,6841</c:v>
                </c:pt>
                <c:pt idx="201">
                  <c:v>2,5078</c:v>
                </c:pt>
                <c:pt idx="202">
                  <c:v>2,3590</c:v>
                </c:pt>
                <c:pt idx="203">
                  <c:v>2,3700</c:v>
                </c:pt>
                <c:pt idx="204">
                  <c:v>2,5904</c:v>
                </c:pt>
                <c:pt idx="205">
                  <c:v>2,5441</c:v>
                </c:pt>
                <c:pt idx="206">
                  <c:v>2,4802</c:v>
                </c:pt>
                <c:pt idx="207">
                  <c:v>2,6235</c:v>
                </c:pt>
                <c:pt idx="208">
                  <c:v>2,5353</c:v>
                </c:pt>
                <c:pt idx="209">
                  <c:v>2,5023</c:v>
                </c:pt>
                <c:pt idx="210">
                  <c:v>2,7117</c:v>
                </c:pt>
                <c:pt idx="211">
                  <c:v>2,4251</c:v>
                </c:pt>
                <c:pt idx="212">
                  <c:v>2,4802</c:v>
                </c:pt>
                <c:pt idx="213">
                  <c:v>2,6180</c:v>
                </c:pt>
                <c:pt idx="214">
                  <c:v>2,6676</c:v>
                </c:pt>
                <c:pt idx="215">
                  <c:v>2,6455</c:v>
                </c:pt>
                <c:pt idx="216">
                  <c:v>2,6455</c:v>
                </c:pt>
                <c:pt idx="217">
                  <c:v>2,6455</c:v>
                </c:pt>
                <c:pt idx="218">
                  <c:v>2,6455</c:v>
                </c:pt>
                <c:pt idx="219">
                  <c:v>2,8219</c:v>
                </c:pt>
                <c:pt idx="220">
                  <c:v>3,0314</c:v>
                </c:pt>
                <c:pt idx="221">
                  <c:v>2,9487</c:v>
                </c:pt>
                <c:pt idx="222">
                  <c:v>2,3369</c:v>
                </c:pt>
                <c:pt idx="223">
                  <c:v>1,4054</c:v>
                </c:pt>
                <c:pt idx="224">
                  <c:v>1,2125</c:v>
                </c:pt>
                <c:pt idx="225">
                  <c:v>1,2125</c:v>
                </c:pt>
                <c:pt idx="226">
                  <c:v>1,1023</c:v>
                </c:pt>
                <c:pt idx="227">
                  <c:v>1,1023</c:v>
                </c:pt>
                <c:pt idx="228">
                  <c:v>1,2346</c:v>
                </c:pt>
                <c:pt idx="229">
                  <c:v>1,4606</c:v>
                </c:pt>
                <c:pt idx="230">
                  <c:v>1,9180</c:v>
                </c:pt>
                <c:pt idx="231">
                  <c:v>3,0589</c:v>
                </c:pt>
                <c:pt idx="232">
                  <c:v>3,5274</c:v>
                </c:pt>
                <c:pt idx="233">
                  <c:v>3,5274</c:v>
                </c:pt>
                <c:pt idx="234">
                  <c:v>4,299</c:v>
                </c:pt>
                <c:pt idx="235">
                  <c:v>3,6376</c:v>
                </c:pt>
                <c:pt idx="236">
                  <c:v>3,6376</c:v>
                </c:pt>
                <c:pt idx="237">
                  <c:v>3,7699</c:v>
                </c:pt>
                <c:pt idx="238">
                  <c:v>3,6101</c:v>
                </c:pt>
                <c:pt idx="239">
                  <c:v>3,5274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Copeaux!$C$243</c:f>
              <c:numCache>
                <c:formatCode>0.0000</c:formatCode>
                <c:ptCount val="1"/>
                <c:pt idx="0">
                  <c:v>3.5274000000000001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71-4C24-8D89-0A8048417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7971216"/>
        <c:axId val="1557971632"/>
      </c:lineChart>
      <c:catAx>
        <c:axId val="155797121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7971632"/>
        <c:crosses val="autoZero"/>
        <c:auto val="1"/>
        <c:lblAlgn val="ctr"/>
        <c:lblOffset val="100"/>
        <c:noMultiLvlLbl val="0"/>
      </c:catAx>
      <c:valAx>
        <c:axId val="155797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557971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85" workbookViewId="0"/>
  </sheetViews>
  <pageMargins left="0.7" right="0.7" top="0.75" bottom="0.75" header="0.3" footer="0.3"/>
  <pageSetup paperSize="9"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0" workbookViewId="0"/>
  </sheetViews>
  <pageMargins left="0.25" right="0.25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352425</xdr:colOff>
      <xdr:row>58</xdr:row>
      <xdr:rowOff>119062</xdr:rowOff>
    </xdr:from>
    <xdr:to>
      <xdr:col>23</xdr:col>
      <xdr:colOff>352425</xdr:colOff>
      <xdr:row>73</xdr:row>
      <xdr:rowOff>4762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11896725" y="19735800"/>
    <xdr:ext cx="9306393" cy="6081947"/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88</xdr:row>
      <xdr:rowOff>0</xdr:rowOff>
    </xdr:from>
    <xdr:to>
      <xdr:col>12</xdr:col>
      <xdr:colOff>255847</xdr:colOff>
      <xdr:row>90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190875" y="17640300"/>
          <a:ext cx="6205797" cy="3905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76</xdr:row>
      <xdr:rowOff>70943</xdr:rowOff>
    </xdr:from>
    <xdr:to>
      <xdr:col>16</xdr:col>
      <xdr:colOff>171450</xdr:colOff>
      <xdr:row>87</xdr:row>
      <xdr:rowOff>1165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7751" t="38449" r="36415" b="14323"/>
        <a:stretch/>
      </xdr:blipFill>
      <xdr:spPr>
        <a:xfrm>
          <a:off x="6381750" y="15691943"/>
          <a:ext cx="4457700" cy="21209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3944600" cy="910590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14230350" cy="9429750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11545</xdr:colOff>
      <xdr:row>179</xdr:row>
      <xdr:rowOff>12</xdr:rowOff>
    </xdr:from>
    <xdr:to>
      <xdr:col>20</xdr:col>
      <xdr:colOff>92364</xdr:colOff>
      <xdr:row>207</xdr:row>
      <xdr:rowOff>92364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F2ED88B-FB90-4EDC-8F29-3E1E79A8E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47830</xdr:colOff>
      <xdr:row>209</xdr:row>
      <xdr:rowOff>27227</xdr:rowOff>
    </xdr:from>
    <xdr:to>
      <xdr:col>20</xdr:col>
      <xdr:colOff>128649</xdr:colOff>
      <xdr:row>237</xdr:row>
      <xdr:rowOff>137722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C88DE901-92D4-4B19-BDB3-AA7B914EF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51954</xdr:colOff>
      <xdr:row>230</xdr:row>
      <xdr:rowOff>48492</xdr:rowOff>
    </xdr:from>
    <xdr:to>
      <xdr:col>14</xdr:col>
      <xdr:colOff>499629</xdr:colOff>
      <xdr:row>247</xdr:row>
      <xdr:rowOff>38967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CE8507A4-2D83-4E63-A64B-BF4515BE24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533400</xdr:colOff>
      <xdr:row>13</xdr:row>
      <xdr:rowOff>152400</xdr:rowOff>
    </xdr:from>
    <xdr:to>
      <xdr:col>14</xdr:col>
      <xdr:colOff>533400</xdr:colOff>
      <xdr:row>27</xdr:row>
      <xdr:rowOff>190500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E15E3A9B-D88F-4E85-B98D-87C46A6C7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504825</xdr:colOff>
      <xdr:row>239</xdr:row>
      <xdr:rowOff>171450</xdr:rowOff>
    </xdr:from>
    <xdr:to>
      <xdr:col>16</xdr:col>
      <xdr:colOff>447675</xdr:colOff>
      <xdr:row>257</xdr:row>
      <xdr:rowOff>57150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D49BF185-BDA2-4D48-BE7F-48D0A58371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9525</xdr:colOff>
      <xdr:row>247</xdr:row>
      <xdr:rowOff>104775</xdr:rowOff>
    </xdr:from>
    <xdr:to>
      <xdr:col>15</xdr:col>
      <xdr:colOff>714375</xdr:colOff>
      <xdr:row>247</xdr:row>
      <xdr:rowOff>133350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94412FF2-0431-45ED-B0FD-A3BAB7E40324}"/>
            </a:ext>
          </a:extLst>
        </xdr:cNvPr>
        <xdr:cNvCxnSpPr/>
      </xdr:nvCxnSpPr>
      <xdr:spPr>
        <a:xfrm flipH="1">
          <a:off x="5343525" y="49663350"/>
          <a:ext cx="6800850" cy="28575"/>
        </a:xfrm>
        <a:prstGeom prst="straightConnector1">
          <a:avLst/>
        </a:prstGeom>
        <a:ln w="28575">
          <a:prstDash val="dashDot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7</xdr:col>
      <xdr:colOff>38100</xdr:colOff>
      <xdr:row>251</xdr:row>
      <xdr:rowOff>0</xdr:rowOff>
    </xdr:from>
    <xdr:to>
      <xdr:col>15</xdr:col>
      <xdr:colOff>742950</xdr:colOff>
      <xdr:row>251</xdr:row>
      <xdr:rowOff>28575</xdr:rowOff>
    </xdr:to>
    <xdr:cxnSp macro="">
      <xdr:nvCxnSpPr>
        <xdr:cNvPr id="8" name="Connecteur droit avec flèche 7">
          <a:extLst>
            <a:ext uri="{FF2B5EF4-FFF2-40B4-BE49-F238E27FC236}">
              <a16:creationId xmlns:a16="http://schemas.microsoft.com/office/drawing/2014/main" id="{62F708DB-1B3E-4531-86B5-3703FA64FFCE}"/>
            </a:ext>
          </a:extLst>
        </xdr:cNvPr>
        <xdr:cNvCxnSpPr/>
      </xdr:nvCxnSpPr>
      <xdr:spPr>
        <a:xfrm flipH="1">
          <a:off x="5372100" y="50320575"/>
          <a:ext cx="6800850" cy="28575"/>
        </a:xfrm>
        <a:prstGeom prst="straightConnector1">
          <a:avLst/>
        </a:prstGeom>
        <a:ln w="28575">
          <a:prstDash val="dashDot"/>
          <a:tailEnd type="triangle"/>
        </a:ln>
      </xdr:spPr>
      <xdr:style>
        <a:lnRef idx="1">
          <a:schemeClr val="accent6"/>
        </a:lnRef>
        <a:fillRef idx="0">
          <a:schemeClr val="accent6"/>
        </a:fillRef>
        <a:effectRef idx="0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452531</xdr:colOff>
      <xdr:row>258</xdr:row>
      <xdr:rowOff>14568</xdr:rowOff>
    </xdr:from>
    <xdr:to>
      <xdr:col>16</xdr:col>
      <xdr:colOff>395381</xdr:colOff>
      <xdr:row>275</xdr:row>
      <xdr:rowOff>101974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33322289-EC4E-4A86-A048-52317048A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123825</xdr:colOff>
      <xdr:row>102</xdr:row>
      <xdr:rowOff>180974</xdr:rowOff>
    </xdr:from>
    <xdr:to>
      <xdr:col>15</xdr:col>
      <xdr:colOff>259493</xdr:colOff>
      <xdr:row>114</xdr:row>
      <xdr:rowOff>76200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251" t="39115" r="36617" b="15214"/>
        <a:stretch/>
      </xdr:blipFill>
      <xdr:spPr>
        <a:xfrm>
          <a:off x="6981825" y="19640549"/>
          <a:ext cx="4701318" cy="2190751"/>
        </a:xfrm>
        <a:prstGeom prst="rect">
          <a:avLst/>
        </a:prstGeom>
      </xdr:spPr>
    </xdr:pic>
    <xdr:clientData/>
  </xdr:twoCellAnchor>
  <xdr:twoCellAnchor editAs="oneCell">
    <xdr:from>
      <xdr:col>8</xdr:col>
      <xdr:colOff>742950</xdr:colOff>
      <xdr:row>120</xdr:row>
      <xdr:rowOff>63429</xdr:rowOff>
    </xdr:from>
    <xdr:to>
      <xdr:col>18</xdr:col>
      <xdr:colOff>720726</xdr:colOff>
      <xdr:row>137</xdr:row>
      <xdr:rowOff>34926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1189" t="11779" r="11427" b="29991"/>
        <a:stretch/>
      </xdr:blipFill>
      <xdr:spPr>
        <a:xfrm>
          <a:off x="6838950" y="22952004"/>
          <a:ext cx="7591426" cy="3213172"/>
        </a:xfrm>
        <a:prstGeom prst="rect">
          <a:avLst/>
        </a:prstGeom>
      </xdr:spPr>
    </xdr:pic>
    <xdr:clientData/>
  </xdr:twoCellAnchor>
  <xdr:twoCellAnchor>
    <xdr:from>
      <xdr:col>6</xdr:col>
      <xdr:colOff>28575</xdr:colOff>
      <xdr:row>155</xdr:row>
      <xdr:rowOff>133350</xdr:rowOff>
    </xdr:from>
    <xdr:to>
      <xdr:col>12</xdr:col>
      <xdr:colOff>28575</xdr:colOff>
      <xdr:row>170</xdr:row>
      <xdr:rowOff>152400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8795AE41-483F-4836-9BCB-A5942E31E5CA}"/>
            </a:ext>
            <a:ext uri="{147F2762-F138-4A5C-976F-8EAC2B608ADB}">
              <a16:predDERef xmlns:a16="http://schemas.microsoft.com/office/drawing/2014/main" pre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587596</xdr:colOff>
      <xdr:row>160</xdr:row>
      <xdr:rowOff>17409</xdr:rowOff>
    </xdr:from>
    <xdr:to>
      <xdr:col>11</xdr:col>
      <xdr:colOff>545224</xdr:colOff>
      <xdr:row>160</xdr:row>
      <xdr:rowOff>19707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4BF61F77-A202-4972-BD48-3EEC418E61C6}"/>
            </a:ext>
          </a:extLst>
        </xdr:cNvPr>
        <xdr:cNvCxnSpPr/>
      </xdr:nvCxnSpPr>
      <xdr:spPr>
        <a:xfrm flipH="1" flipV="1">
          <a:off x="5159596" y="30556530"/>
          <a:ext cx="3767628" cy="2298"/>
        </a:xfrm>
        <a:prstGeom prst="straightConnector1">
          <a:avLst/>
        </a:prstGeom>
        <a:ln w="9525" cap="flat" cmpd="sng" algn="ctr">
          <a:solidFill>
            <a:schemeClr val="dk1"/>
          </a:solidFill>
          <a:prstDash val="dash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</xdr:cxnSp>
    <xdr:clientData/>
  </xdr:twoCellAnchor>
  <xdr:oneCellAnchor>
    <xdr:from>
      <xdr:col>9</xdr:col>
      <xdr:colOff>433552</xdr:colOff>
      <xdr:row>159</xdr:row>
      <xdr:rowOff>6569</xdr:rowOff>
    </xdr:from>
    <xdr:ext cx="1812997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CB99044E-06C9-4085-A27A-B179FA212D11}"/>
            </a:ext>
          </a:extLst>
        </xdr:cNvPr>
        <xdr:cNvSpPr txBox="1"/>
      </xdr:nvSpPr>
      <xdr:spPr>
        <a:xfrm>
          <a:off x="7291552" y="30355190"/>
          <a:ext cx="181299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fr-FR" sz="1100"/>
            <a:t>Contrat actuel : 8,95 USD/kg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9526</xdr:colOff>
      <xdr:row>110</xdr:row>
      <xdr:rowOff>9525</xdr:rowOff>
    </xdr:from>
    <xdr:to>
      <xdr:col>12</xdr:col>
      <xdr:colOff>119323</xdr:colOff>
      <xdr:row>112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564" t="31781" r="36804" b="62107"/>
        <a:stretch/>
      </xdr:blipFill>
      <xdr:spPr>
        <a:xfrm>
          <a:off x="3057526" y="22221825"/>
          <a:ext cx="6205797" cy="3905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4:D215" totalsRowShown="0" headerRowDxfId="45" dataDxfId="44">
  <autoFilter ref="A4:D215" xr:uid="{00000000-0009-0000-0100-000001000000}"/>
  <tableColumns count="4">
    <tableColumn id="1" xr3:uid="{00000000-0010-0000-0000-000001000000}" name="Date" dataDxfId="43"/>
    <tableColumn id="2" xr3:uid="{00000000-0010-0000-0000-000002000000}" name="Low" dataDxfId="42"/>
    <tableColumn id="3" xr3:uid="{00000000-0010-0000-0000-000003000000}" name="High" dataDxfId="41"/>
    <tableColumn id="4" xr3:uid="{00000000-0010-0000-0000-000004000000}" name="Avg" dataDxfId="40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3:E251" totalsRowShown="0" headerRowDxfId="39" dataDxfId="38">
  <autoFilter ref="A3:E251" xr:uid="{00000000-0009-0000-0100-000002000000}"/>
  <tableColumns count="5">
    <tableColumn id="1" xr3:uid="{00000000-0010-0000-0100-000001000000}" name="Date" dataDxfId="37"/>
    <tableColumn id="2" xr3:uid="{00000000-0010-0000-0100-000002000000}" name="Low" dataDxfId="36"/>
    <tableColumn id="3" xr3:uid="{00000000-0010-0000-0100-000003000000}" name="High" dataDxfId="35"/>
    <tableColumn id="4" xr3:uid="{00000000-0010-0000-0100-000004000000}" name="Avg" dataDxfId="34"/>
    <tableColumn id="5" xr3:uid="{97F34E4B-81B9-44E1-9593-028EA4C5EA02}" name="Colonne1" dataDxfId="33">
      <calculatedColumnFormula>Tableau2[[#This Row],[Avg]]/F4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3:E262" totalsRowShown="0" headerRowDxfId="32" dataDxfId="31">
  <autoFilter ref="A3:E262" xr:uid="{00000000-0009-0000-0100-000003000000}"/>
  <tableColumns count="5">
    <tableColumn id="1" xr3:uid="{00000000-0010-0000-0200-000001000000}" name="Date" dataDxfId="30"/>
    <tableColumn id="2" xr3:uid="{00000000-0010-0000-0200-000002000000}" name="Low" dataDxfId="29"/>
    <tableColumn id="3" xr3:uid="{00000000-0010-0000-0200-000003000000}" name="High" dataDxfId="28"/>
    <tableColumn id="4" xr3:uid="{00000000-0010-0000-0200-000004000000}" name="Avg" dataDxfId="27"/>
    <tableColumn id="5" xr3:uid="{2AFBC939-7514-4151-835A-F9CD1AA3D92B}" name="Colonne1" dataDxfId="26">
      <calculatedColumnFormula>Tableau3[[#This Row],[Avg]]/1.1</calculatedColumnFormula>
    </tableColumn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4:E187" totalsRowShown="0" headerRowDxfId="25" dataDxfId="24">
  <autoFilter ref="A4:E187" xr:uid="{00000000-0009-0000-0100-000004000000}"/>
  <tableColumns count="5">
    <tableColumn id="1" xr3:uid="{00000000-0010-0000-0300-000001000000}" name="Date" dataDxfId="23"/>
    <tableColumn id="2" xr3:uid="{00000000-0010-0000-0300-000002000000}" name="Low" dataDxfId="22"/>
    <tableColumn id="3" xr3:uid="{00000000-0010-0000-0300-000003000000}" name="High" dataDxfId="21"/>
    <tableColumn id="4" xr3:uid="{00000000-0010-0000-0300-000004000000}" name="Avg" dataDxfId="20"/>
    <tableColumn id="5" xr3:uid="{00000000-0010-0000-0300-000005000000}" name="Colonne1" dataDxfId="19"/>
  </tableColumns>
  <tableStyleInfo name="TableStyleMedium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au5" displayName="Tableau5" ref="A4:D235" totalsRowShown="0" headerRowDxfId="18" dataDxfId="17">
  <autoFilter ref="A4:D235" xr:uid="{00000000-0009-0000-0100-000005000000}"/>
  <tableColumns count="4">
    <tableColumn id="1" xr3:uid="{00000000-0010-0000-0400-000001000000}" name="Date" dataDxfId="16"/>
    <tableColumn id="2" xr3:uid="{00000000-0010-0000-0400-000002000000}" name="Low" dataDxfId="15"/>
    <tableColumn id="3" xr3:uid="{00000000-0010-0000-0400-000003000000}" name="High" dataDxfId="14"/>
    <tableColumn id="4" xr3:uid="{00000000-0010-0000-0400-000004000000}" name="Avg" dataDxfId="13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Tableau6" displayName="Tableau6" ref="A7:D218" totalsRowShown="0" headerRowDxfId="12" dataDxfId="11">
  <autoFilter ref="A7:D218" xr:uid="{00000000-0009-0000-0100-000006000000}"/>
  <tableColumns count="4">
    <tableColumn id="1" xr3:uid="{00000000-0010-0000-0500-000001000000}" name="Date" dataDxfId="10"/>
    <tableColumn id="2" xr3:uid="{00000000-0010-0000-0500-000002000000}" name="Low" dataDxfId="9"/>
    <tableColumn id="3" xr3:uid="{00000000-0010-0000-0500-000003000000}" name="High" dataDxfId="8"/>
    <tableColumn id="4" xr3:uid="{00000000-0010-0000-0500-000004000000}" name="Avg" dataDxfId="7"/>
  </tableColumns>
  <tableStyleInfo name="TableStyleMedium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A0AE234-CB58-4123-814F-FD72268CEA73}" name="Tableau7" displayName="Tableau7" ref="A3:D156" totalsRowShown="0" headerRowDxfId="6" dataDxfId="5" tableBorderDxfId="4">
  <autoFilter ref="A3:D156" xr:uid="{5E194540-6496-4A55-8A24-3A08A01B8631}"/>
  <tableColumns count="4">
    <tableColumn id="1" xr3:uid="{52587408-D2DD-4866-803F-AF95A37AC0E2}" name="Date" dataDxfId="3"/>
    <tableColumn id="2" xr3:uid="{A42F1ADE-6BE0-4297-8C0A-31BA61D6A4DE}" name="Low" dataDxfId="2"/>
    <tableColumn id="3" xr3:uid="{8574E1C9-76BB-4F56-97B2-D813B095EDA3}" name="High" dataDxfId="1"/>
    <tableColumn id="4" xr3:uid="{F6B188EA-3921-40E8-B111-0D9DB15F068A}" name="Average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66"/>
  <sheetViews>
    <sheetView topLeftCell="A4" zoomScale="55" zoomScaleNormal="55" workbookViewId="0">
      <pane xSplit="1" ySplit="1" topLeftCell="B101" activePane="bottomRight" state="frozen"/>
      <selection pane="topRight" activeCell="B4" sqref="B4"/>
      <selection pane="bottomLeft" activeCell="A5" sqref="A5"/>
      <selection pane="bottomRight" activeCell="D108" sqref="D108"/>
    </sheetView>
  </sheetViews>
  <sheetFormatPr baseColWidth="10" defaultColWidth="11.42578125" defaultRowHeight="15" x14ac:dyDescent="0.25"/>
  <cols>
    <col min="2" max="2" width="13.85546875" bestFit="1" customWidth="1"/>
    <col min="5" max="5" width="14.85546875" customWidth="1"/>
    <col min="9" max="9" width="14" customWidth="1"/>
    <col min="10" max="10" width="14" style="13" customWidth="1"/>
    <col min="11" max="11" width="16.85546875" customWidth="1"/>
    <col min="12" max="12" width="16.85546875" style="13" customWidth="1"/>
    <col min="14" max="14" width="25.85546875" customWidth="1"/>
    <col min="16" max="16" width="37.85546875" customWidth="1"/>
  </cols>
  <sheetData>
    <row r="1" spans="1:17" x14ac:dyDescent="0.25">
      <c r="A1" t="s">
        <v>0</v>
      </c>
    </row>
    <row r="4" spans="1:17" ht="15.75" thickBot="1" x14ac:dyDescent="0.3">
      <c r="A4" s="3" t="s">
        <v>1</v>
      </c>
      <c r="B4" t="s">
        <v>2</v>
      </c>
      <c r="C4" t="s">
        <v>3</v>
      </c>
      <c r="D4" t="s">
        <v>4</v>
      </c>
      <c r="E4" t="s">
        <v>5</v>
      </c>
      <c r="F4" t="s">
        <v>6</v>
      </c>
      <c r="G4" t="s">
        <v>7</v>
      </c>
      <c r="H4" t="s">
        <v>8</v>
      </c>
      <c r="I4" t="s">
        <v>9</v>
      </c>
      <c r="K4" t="s">
        <v>10</v>
      </c>
      <c r="M4" t="s">
        <v>11</v>
      </c>
      <c r="O4" t="s">
        <v>9</v>
      </c>
      <c r="P4" t="s">
        <v>10</v>
      </c>
      <c r="Q4" t="s">
        <v>11</v>
      </c>
    </row>
    <row r="5" spans="1:17" x14ac:dyDescent="0.25">
      <c r="A5" s="4">
        <v>38443</v>
      </c>
      <c r="B5">
        <f>'Lingots TA6V'!D5</f>
        <v>45.746000000000002</v>
      </c>
      <c r="C5">
        <f>Massifs!D42</f>
        <v>25.629000000000001</v>
      </c>
      <c r="D5">
        <f>Copeaux!D45</f>
        <v>15.432</v>
      </c>
      <c r="E5">
        <f>'Copeaux pour Ferro Ti'!D11</f>
        <v>12.125999999999999</v>
      </c>
      <c r="F5">
        <f>'Ferro Titanium'!D25</f>
        <v>29.486999999999998</v>
      </c>
      <c r="I5" s="7">
        <f>C5/B5</f>
        <v>0.56024570454247369</v>
      </c>
      <c r="J5" s="14"/>
      <c r="K5" s="7">
        <f t="shared" ref="K5:K36" si="0">D5/B5</f>
        <v>0.33734096970226907</v>
      </c>
      <c r="L5" s="14"/>
      <c r="M5" s="7">
        <f t="shared" ref="M5:M36" si="1">E5/B5</f>
        <v>0.26507235605298823</v>
      </c>
      <c r="O5" s="8">
        <f>I5</f>
        <v>0.56024570454247369</v>
      </c>
      <c r="P5" s="8">
        <f>K5</f>
        <v>0.33734096970226907</v>
      </c>
      <c r="Q5" s="8">
        <f t="shared" ref="Q5" si="2">M5</f>
        <v>0.26507235605298823</v>
      </c>
    </row>
    <row r="6" spans="1:17" x14ac:dyDescent="0.25">
      <c r="A6" s="4">
        <v>38473</v>
      </c>
      <c r="B6">
        <f>'Lingots TA6V'!D6</f>
        <v>45.746000000000002</v>
      </c>
      <c r="C6">
        <f>Massifs!D43</f>
        <v>20.393000000000001</v>
      </c>
      <c r="D6">
        <f>Copeaux!D46</f>
        <v>12.622</v>
      </c>
      <c r="E6">
        <f>'Copeaux pour Ferro Ti'!D12</f>
        <v>9.2050000000000001</v>
      </c>
      <c r="F6">
        <f>'Ferro Titanium'!D26</f>
        <v>24.361000000000001</v>
      </c>
      <c r="I6" s="7">
        <f t="shared" ref="I6:I36" si="3">C6/B6</f>
        <v>0.44578760984566956</v>
      </c>
      <c r="J6" s="14"/>
      <c r="K6" s="7">
        <f t="shared" si="0"/>
        <v>0.27591483408385431</v>
      </c>
      <c r="L6" s="14"/>
      <c r="M6" s="7">
        <f t="shared" si="1"/>
        <v>0.20121977877847241</v>
      </c>
      <c r="O6" s="8">
        <f t="shared" ref="O6:O69" si="4">I6</f>
        <v>0.44578760984566956</v>
      </c>
      <c r="P6" s="8">
        <f t="shared" ref="P6:P69" si="5">K6</f>
        <v>0.27591483408385431</v>
      </c>
      <c r="Q6" s="8">
        <f t="shared" ref="Q6:Q69" si="6">M6</f>
        <v>0.20121977877847241</v>
      </c>
    </row>
    <row r="7" spans="1:17" x14ac:dyDescent="0.25">
      <c r="A7" s="4">
        <v>38504</v>
      </c>
      <c r="B7">
        <f>'Lingots TA6V'!D7</f>
        <v>45.746000000000002</v>
      </c>
      <c r="C7">
        <f>Massifs!D44</f>
        <v>18.463999999999999</v>
      </c>
      <c r="D7">
        <f>Copeaux!D47</f>
        <v>10.288</v>
      </c>
      <c r="E7">
        <f>'Copeaux pour Ferro Ti'!D13</f>
        <v>6.798</v>
      </c>
      <c r="F7">
        <f>'Ferro Titanium'!D27</f>
        <v>21.495000000000001</v>
      </c>
      <c r="I7" s="7">
        <f t="shared" si="3"/>
        <v>0.4036199886328859</v>
      </c>
      <c r="J7" s="14"/>
      <c r="K7" s="7">
        <f t="shared" si="0"/>
        <v>0.22489397980151268</v>
      </c>
      <c r="L7" s="14"/>
      <c r="M7" s="7">
        <f t="shared" si="1"/>
        <v>0.1486031565601364</v>
      </c>
      <c r="O7" s="8">
        <f t="shared" si="4"/>
        <v>0.4036199886328859</v>
      </c>
      <c r="P7" s="8">
        <f t="shared" si="5"/>
        <v>0.22489397980151268</v>
      </c>
      <c r="Q7" s="8">
        <f t="shared" si="6"/>
        <v>0.1486031565601364</v>
      </c>
    </row>
    <row r="8" spans="1:17" x14ac:dyDescent="0.25">
      <c r="A8" s="4">
        <v>38534</v>
      </c>
      <c r="B8">
        <f>'Lingots TA6V'!D8</f>
        <v>45.746000000000002</v>
      </c>
      <c r="C8">
        <f>Massifs!D45</f>
        <v>17.498999999999999</v>
      </c>
      <c r="D8">
        <f>Copeaux!D48</f>
        <v>10.196999999999999</v>
      </c>
      <c r="E8">
        <f>'Copeaux pour Ferro Ti'!D14</f>
        <v>5.4429999999999996</v>
      </c>
      <c r="F8">
        <f>'Ferro Titanium'!D28</f>
        <v>17.085999999999999</v>
      </c>
      <c r="I8" s="7">
        <f t="shared" si="3"/>
        <v>0.38252524810912425</v>
      </c>
      <c r="J8" s="14"/>
      <c r="K8" s="7">
        <f t="shared" si="0"/>
        <v>0.22290473484020457</v>
      </c>
      <c r="L8" s="14"/>
      <c r="M8" s="7">
        <f t="shared" si="1"/>
        <v>0.11898308048791149</v>
      </c>
      <c r="O8" s="8">
        <f t="shared" si="4"/>
        <v>0.38252524810912425</v>
      </c>
      <c r="P8" s="8">
        <f t="shared" si="5"/>
        <v>0.22290473484020457</v>
      </c>
      <c r="Q8" s="8">
        <f t="shared" si="6"/>
        <v>0.11898308048791149</v>
      </c>
    </row>
    <row r="9" spans="1:17" x14ac:dyDescent="0.25">
      <c r="A9" s="4">
        <v>38565</v>
      </c>
      <c r="B9">
        <f>'Lingots TA6V'!D9</f>
        <v>45.746000000000002</v>
      </c>
      <c r="C9">
        <f>Massifs!D46</f>
        <v>20.669</v>
      </c>
      <c r="D9">
        <f>Copeaux!D49</f>
        <v>10.895</v>
      </c>
      <c r="E9">
        <f>'Copeaux pour Ferro Ti'!D15</f>
        <v>7.5330000000000004</v>
      </c>
      <c r="F9">
        <f>'Ferro Titanium'!D29</f>
        <v>18.463999999999999</v>
      </c>
      <c r="I9" s="7">
        <f t="shared" si="3"/>
        <v>0.45182092423381276</v>
      </c>
      <c r="J9" s="14"/>
      <c r="K9" s="7">
        <f t="shared" si="0"/>
        <v>0.23816289948847985</v>
      </c>
      <c r="L9" s="14"/>
      <c r="M9" s="7">
        <f t="shared" si="1"/>
        <v>0.1646701350937787</v>
      </c>
      <c r="O9" s="8">
        <f t="shared" si="4"/>
        <v>0.45182092423381276</v>
      </c>
      <c r="P9" s="8">
        <f t="shared" si="5"/>
        <v>0.23816289948847985</v>
      </c>
      <c r="Q9" s="8">
        <f t="shared" si="6"/>
        <v>0.1646701350937787</v>
      </c>
    </row>
    <row r="10" spans="1:17" x14ac:dyDescent="0.25">
      <c r="A10" s="4">
        <v>38596</v>
      </c>
      <c r="B10">
        <f>'Lingots TA6V'!D10</f>
        <v>49.603999999999999</v>
      </c>
      <c r="C10">
        <f>Massifs!D47</f>
        <v>24.251000000000001</v>
      </c>
      <c r="D10">
        <f>Copeaux!D50</f>
        <v>13.779</v>
      </c>
      <c r="E10">
        <f>'Copeaux pour Ferro Ti'!D16</f>
        <v>10.61</v>
      </c>
      <c r="F10">
        <f>'Ferro Titanium'!D30</f>
        <v>24.196000000000002</v>
      </c>
      <c r="I10" s="7">
        <f t="shared" si="3"/>
        <v>0.48889202483670674</v>
      </c>
      <c r="J10" s="14"/>
      <c r="K10" s="7">
        <f t="shared" si="0"/>
        <v>0.27778001774050481</v>
      </c>
      <c r="L10" s="14"/>
      <c r="M10" s="7">
        <f t="shared" si="1"/>
        <v>0.21389404080316102</v>
      </c>
      <c r="O10" s="8">
        <f t="shared" si="4"/>
        <v>0.48889202483670674</v>
      </c>
      <c r="P10" s="8">
        <f t="shared" si="5"/>
        <v>0.27778001774050481</v>
      </c>
      <c r="Q10" s="8">
        <f t="shared" si="6"/>
        <v>0.21389404080316102</v>
      </c>
    </row>
    <row r="11" spans="1:17" x14ac:dyDescent="0.25">
      <c r="A11" s="4">
        <v>38626</v>
      </c>
      <c r="B11">
        <f>'Lingots TA6V'!D11</f>
        <v>50.707000000000001</v>
      </c>
      <c r="C11">
        <f>Massifs!D48</f>
        <v>25.629000000000001</v>
      </c>
      <c r="D11">
        <f>Copeaux!D51</f>
        <v>14.055</v>
      </c>
      <c r="E11">
        <f>'Copeaux pour Ferro Ti'!D17</f>
        <v>8.1760000000000002</v>
      </c>
      <c r="F11">
        <f>'Ferro Titanium'!D31</f>
        <v>23.423999999999999</v>
      </c>
      <c r="I11" s="7">
        <f t="shared" si="3"/>
        <v>0.50543317490681761</v>
      </c>
      <c r="J11" s="14"/>
      <c r="K11" s="7">
        <f t="shared" si="0"/>
        <v>0.2771806653913661</v>
      </c>
      <c r="L11" s="14"/>
      <c r="M11" s="7">
        <f t="shared" si="1"/>
        <v>0.16124006547419489</v>
      </c>
      <c r="O11" s="8"/>
      <c r="P11" s="8"/>
      <c r="Q11" s="8"/>
    </row>
    <row r="12" spans="1:17" x14ac:dyDescent="0.25">
      <c r="A12" s="4">
        <v>38657</v>
      </c>
      <c r="B12">
        <f>'Lingots TA6V'!D12</f>
        <v>50.707000000000001</v>
      </c>
      <c r="C12">
        <f>Massifs!D49</f>
        <v>27.282</v>
      </c>
      <c r="D12">
        <f>Copeaux!D52</f>
        <v>13.228</v>
      </c>
      <c r="E12">
        <f>'Copeaux pour Ferro Ti'!D18</f>
        <v>7.8540000000000001</v>
      </c>
      <c r="F12">
        <f>'Ferro Titanium'!D32</f>
        <v>21.564</v>
      </c>
      <c r="I12" s="7">
        <f t="shared" si="3"/>
        <v>0.53803222434772313</v>
      </c>
      <c r="J12" s="14"/>
      <c r="K12" s="7">
        <f t="shared" si="0"/>
        <v>0.26087128009939453</v>
      </c>
      <c r="L12" s="14"/>
      <c r="M12" s="7">
        <f t="shared" si="1"/>
        <v>0.15488985741613584</v>
      </c>
      <c r="O12" s="8"/>
      <c r="P12" s="8"/>
      <c r="Q12" s="8"/>
    </row>
    <row r="13" spans="1:17" x14ac:dyDescent="0.25">
      <c r="A13" s="4">
        <v>38687</v>
      </c>
      <c r="B13">
        <f>'Lingots TA6V'!D13</f>
        <v>54.014000000000003</v>
      </c>
      <c r="C13">
        <f>Massifs!D50</f>
        <v>29.349</v>
      </c>
      <c r="D13">
        <f>Copeaux!D53</f>
        <v>14.537000000000001</v>
      </c>
      <c r="E13">
        <f>'Copeaux pour Ferro Ti'!D19</f>
        <v>8.3369999999999997</v>
      </c>
      <c r="F13">
        <f>'Ferro Titanium'!D33</f>
        <v>20.943999999999999</v>
      </c>
      <c r="I13" s="7">
        <f t="shared" si="3"/>
        <v>0.54335912911467399</v>
      </c>
      <c r="J13" s="14"/>
      <c r="K13" s="7">
        <f t="shared" si="0"/>
        <v>0.26913392824082644</v>
      </c>
      <c r="L13" s="14"/>
      <c r="M13" s="7">
        <f t="shared" si="1"/>
        <v>0.15434887251453325</v>
      </c>
      <c r="O13" s="8"/>
      <c r="P13" s="8"/>
      <c r="Q13" s="8"/>
    </row>
    <row r="14" spans="1:17" x14ac:dyDescent="0.25">
      <c r="A14" s="4">
        <v>38718</v>
      </c>
      <c r="B14">
        <f>'Lingots TA6V'!D14</f>
        <v>57.320999999999998</v>
      </c>
      <c r="C14">
        <f>Massifs!D51</f>
        <v>30.658000000000001</v>
      </c>
      <c r="D14">
        <f>Copeaux!D54</f>
        <v>15.157</v>
      </c>
      <c r="E14">
        <f>'Copeaux pour Ferro Ti'!D20</f>
        <v>6.9580000000000002</v>
      </c>
      <c r="F14">
        <f>'Ferro Titanium'!D34</f>
        <v>19.263000000000002</v>
      </c>
      <c r="I14" s="7">
        <f t="shared" si="3"/>
        <v>0.53484761256781987</v>
      </c>
      <c r="J14" s="14"/>
      <c r="K14" s="7">
        <f t="shared" si="0"/>
        <v>0.2644231607962178</v>
      </c>
      <c r="L14" s="14"/>
      <c r="M14" s="7">
        <f t="shared" si="1"/>
        <v>0.12138657734512658</v>
      </c>
      <c r="O14" s="8"/>
      <c r="P14" s="8"/>
      <c r="Q14" s="8"/>
    </row>
    <row r="15" spans="1:17" x14ac:dyDescent="0.25">
      <c r="A15" s="4">
        <v>38749</v>
      </c>
      <c r="B15">
        <f>'Lingots TA6V'!D15</f>
        <v>57.320999999999998</v>
      </c>
      <c r="C15">
        <f>Massifs!D52</f>
        <v>31.553999999999998</v>
      </c>
      <c r="D15">
        <f>Copeaux!D55</f>
        <v>14.811999999999999</v>
      </c>
      <c r="E15">
        <f>'Copeaux pour Ferro Ti'!D21</f>
        <v>6.2009999999999996</v>
      </c>
      <c r="F15">
        <f>'Ferro Titanium'!D35</f>
        <v>19.18</v>
      </c>
      <c r="I15" s="7">
        <f t="shared" si="3"/>
        <v>0.55047888208509965</v>
      </c>
      <c r="J15" s="14"/>
      <c r="K15" s="7">
        <f t="shared" si="0"/>
        <v>0.25840442420753301</v>
      </c>
      <c r="L15" s="14"/>
      <c r="M15" s="7">
        <f t="shared" si="1"/>
        <v>0.10818024807662113</v>
      </c>
      <c r="O15" s="8"/>
      <c r="P15" s="8"/>
      <c r="Q15" s="8"/>
    </row>
    <row r="16" spans="1:17" x14ac:dyDescent="0.25">
      <c r="A16" s="4">
        <v>38777</v>
      </c>
      <c r="B16">
        <f>'Lingots TA6V'!D16</f>
        <v>57.320999999999998</v>
      </c>
      <c r="C16">
        <f>Massifs!D53</f>
        <v>32.518000000000001</v>
      </c>
      <c r="D16">
        <f>Copeaux!D56</f>
        <v>15.763</v>
      </c>
      <c r="E16">
        <f>'Copeaux pour Ferro Ti'!D22</f>
        <v>5.5229999999999997</v>
      </c>
      <c r="F16">
        <f>'Ferro Titanium'!D36</f>
        <v>16.623000000000001</v>
      </c>
      <c r="I16" s="7">
        <f t="shared" si="3"/>
        <v>0.567296453306816</v>
      </c>
      <c r="J16" s="14">
        <f>AVERAGE(I5:I16)</f>
        <v>0.49769491471080191</v>
      </c>
      <c r="K16" s="7">
        <f t="shared" si="0"/>
        <v>0.27499520245634235</v>
      </c>
      <c r="L16" s="14">
        <f>AVERAGE(K5:K16)</f>
        <v>0.2651671747373755</v>
      </c>
      <c r="M16" s="7">
        <f t="shared" si="1"/>
        <v>9.6352122258858003E-2</v>
      </c>
      <c r="O16" s="8"/>
      <c r="P16" s="8"/>
      <c r="Q16" s="8"/>
    </row>
    <row r="17" spans="1:17" x14ac:dyDescent="0.25">
      <c r="A17" s="4">
        <v>38808</v>
      </c>
      <c r="B17">
        <f>'Lingots TA6V'!D17</f>
        <v>65.037000000000006</v>
      </c>
      <c r="C17">
        <f>Massifs!D54</f>
        <v>33.759</v>
      </c>
      <c r="D17">
        <f>Copeaux!D57</f>
        <v>17.637</v>
      </c>
      <c r="E17">
        <f>'Copeaux pour Ferro Ti'!D23</f>
        <v>6.2009999999999996</v>
      </c>
      <c r="F17">
        <f>'Ferro Titanium'!D37</f>
        <v>15.680999999999999</v>
      </c>
      <c r="I17" s="7">
        <f t="shared" si="3"/>
        <v>0.51907375801466848</v>
      </c>
      <c r="J17" s="14">
        <f>AVERAGE(I6:I17)</f>
        <v>0.49426391916681811</v>
      </c>
      <c r="K17" s="7">
        <f t="shared" si="0"/>
        <v>0.27118409520734349</v>
      </c>
      <c r="L17" s="14">
        <f t="shared" ref="L17:L80" si="7">AVERAGE(K6:K17)</f>
        <v>0.25965410186279841</v>
      </c>
      <c r="M17" s="7">
        <f t="shared" si="1"/>
        <v>9.5345726278887391E-2</v>
      </c>
      <c r="O17" s="8"/>
      <c r="P17" s="8"/>
      <c r="Q17" s="8"/>
    </row>
    <row r="18" spans="1:17" x14ac:dyDescent="0.25">
      <c r="A18" s="4">
        <v>38838</v>
      </c>
      <c r="B18">
        <f>'Lingots TA6V'!D18</f>
        <v>66.138999999999996</v>
      </c>
      <c r="C18">
        <f>Massifs!D55</f>
        <v>35.825000000000003</v>
      </c>
      <c r="D18">
        <f>Copeaux!D58</f>
        <v>18.372</v>
      </c>
      <c r="E18">
        <f>'Copeaux pour Ferro Ti'!D24</f>
        <v>7.4960000000000004</v>
      </c>
      <c r="F18">
        <f>'Ferro Titanium'!D38</f>
        <v>16.177</v>
      </c>
      <c r="I18" s="7">
        <f t="shared" si="3"/>
        <v>0.54166225676227342</v>
      </c>
      <c r="J18" s="14">
        <f t="shared" ref="J18:J80" si="8">AVERAGE(I7:I18)</f>
        <v>0.50225347307653523</v>
      </c>
      <c r="K18" s="7">
        <f t="shared" si="0"/>
        <v>0.27777861775956697</v>
      </c>
      <c r="L18" s="14">
        <f t="shared" si="7"/>
        <v>0.25980941716910783</v>
      </c>
      <c r="M18" s="7">
        <f t="shared" si="1"/>
        <v>0.11333706285247737</v>
      </c>
      <c r="O18" s="8"/>
      <c r="P18" s="8"/>
      <c r="Q18" s="8"/>
    </row>
    <row r="19" spans="1:17" x14ac:dyDescent="0.25">
      <c r="A19" s="4">
        <v>38869</v>
      </c>
      <c r="B19">
        <f>'Lingots TA6V'!D19</f>
        <v>67.241</v>
      </c>
      <c r="C19">
        <f>Massifs!D56</f>
        <v>36.652000000000001</v>
      </c>
      <c r="D19">
        <f>Copeaux!D59</f>
        <v>18.023</v>
      </c>
      <c r="E19">
        <f>'Copeaux pour Ferro Ti'!D25</f>
        <v>8.4879999999999995</v>
      </c>
      <c r="F19">
        <f>'Ferro Titanium'!D39</f>
        <v>17.538</v>
      </c>
      <c r="I19" s="7">
        <f t="shared" si="3"/>
        <v>0.54508410047441291</v>
      </c>
      <c r="J19" s="14">
        <f t="shared" si="8"/>
        <v>0.51404214906332912</v>
      </c>
      <c r="K19" s="7">
        <f t="shared" si="0"/>
        <v>0.26803587097157983</v>
      </c>
      <c r="L19" s="14">
        <f t="shared" si="7"/>
        <v>0.26340457476661333</v>
      </c>
      <c r="M19" s="7">
        <f t="shared" si="1"/>
        <v>0.12623250695260332</v>
      </c>
      <c r="O19" s="8"/>
      <c r="P19" s="8"/>
      <c r="Q19" s="8"/>
    </row>
    <row r="20" spans="1:17" x14ac:dyDescent="0.25">
      <c r="A20" s="4">
        <v>38899</v>
      </c>
      <c r="B20">
        <f>'Lingots TA6V'!D20</f>
        <v>67.241</v>
      </c>
      <c r="C20">
        <f>Massifs!D57</f>
        <v>36.377000000000002</v>
      </c>
      <c r="D20">
        <f>Copeaux!D60</f>
        <v>16.879000000000001</v>
      </c>
      <c r="E20">
        <f>'Copeaux pour Ferro Ti'!D26</f>
        <v>6.9580000000000002</v>
      </c>
      <c r="F20">
        <f>'Ferro Titanium'!D40</f>
        <v>16.920999999999999</v>
      </c>
      <c r="I20" s="7">
        <f t="shared" si="3"/>
        <v>0.54099433381419082</v>
      </c>
      <c r="J20" s="14">
        <f>AVERAGE(I9:I20)</f>
        <v>0.52724790620541795</v>
      </c>
      <c r="K20" s="7">
        <f t="shared" si="0"/>
        <v>0.25102244166505555</v>
      </c>
      <c r="L20" s="14">
        <f t="shared" si="7"/>
        <v>0.2657477170020176</v>
      </c>
      <c r="M20" s="7">
        <f t="shared" si="1"/>
        <v>0.10347853244300353</v>
      </c>
      <c r="O20" s="8"/>
      <c r="P20" s="8"/>
      <c r="Q20" s="8"/>
    </row>
    <row r="21" spans="1:17" x14ac:dyDescent="0.25">
      <c r="A21" s="4">
        <v>38930</v>
      </c>
      <c r="B21">
        <f>'Lingots TA6V'!D21</f>
        <v>67.241</v>
      </c>
      <c r="C21">
        <f>Massifs!D58</f>
        <v>35.686999999999998</v>
      </c>
      <c r="D21">
        <f>Copeaux!D61</f>
        <v>16.053000000000001</v>
      </c>
      <c r="E21">
        <f>'Copeaux pour Ferro Ti'!D27</f>
        <v>6.6139999999999999</v>
      </c>
      <c r="F21">
        <f>'Ferro Titanium'!D41</f>
        <v>16.838000000000001</v>
      </c>
      <c r="I21" s="7">
        <f t="shared" si="3"/>
        <v>0.53073273746672411</v>
      </c>
      <c r="J21" s="14">
        <f t="shared" si="8"/>
        <v>0.53382389064149383</v>
      </c>
      <c r="K21" s="7">
        <f t="shared" si="0"/>
        <v>0.23873826980562457</v>
      </c>
      <c r="L21" s="14">
        <f t="shared" si="7"/>
        <v>0.26579566452844633</v>
      </c>
      <c r="M21" s="7">
        <f t="shared" si="1"/>
        <v>9.8362606148034673E-2</v>
      </c>
      <c r="O21" s="8"/>
      <c r="P21" s="8"/>
      <c r="Q21" s="8"/>
    </row>
    <row r="22" spans="1:17" x14ac:dyDescent="0.25">
      <c r="A22" s="4">
        <v>38961</v>
      </c>
      <c r="B22">
        <f>'Lingots TA6V'!D22</f>
        <v>66.69</v>
      </c>
      <c r="C22">
        <f>Massifs!D59</f>
        <v>31.14</v>
      </c>
      <c r="D22">
        <f>Copeaux!D62</f>
        <v>13.595000000000001</v>
      </c>
      <c r="E22">
        <f>'Copeaux pour Ferro Ti'!D28</f>
        <v>6.431</v>
      </c>
      <c r="F22">
        <f>'Ferro Titanium'!D42</f>
        <v>16.292000000000002</v>
      </c>
      <c r="I22" s="7">
        <f t="shared" si="3"/>
        <v>0.46693657219973012</v>
      </c>
      <c r="J22" s="14">
        <f t="shared" si="8"/>
        <v>0.53199426958841256</v>
      </c>
      <c r="K22" s="7">
        <f t="shared" si="0"/>
        <v>0.2038536512220723</v>
      </c>
      <c r="L22" s="14">
        <f t="shared" si="7"/>
        <v>0.25963513398524357</v>
      </c>
      <c r="M22" s="7">
        <f t="shared" si="1"/>
        <v>9.6431249062828017E-2</v>
      </c>
      <c r="O22" s="8"/>
      <c r="P22" s="8"/>
      <c r="Q22" s="8"/>
    </row>
    <row r="23" spans="1:17" x14ac:dyDescent="0.25">
      <c r="A23" s="4">
        <v>38991</v>
      </c>
      <c r="B23">
        <f>'Lingots TA6V'!D23</f>
        <v>66.138999999999996</v>
      </c>
      <c r="C23">
        <f>Massifs!D60</f>
        <v>32.701999999999998</v>
      </c>
      <c r="D23">
        <f>Copeaux!D63</f>
        <v>12.86</v>
      </c>
      <c r="E23">
        <f>'Copeaux pour Ferro Ti'!D29</f>
        <v>6.89</v>
      </c>
      <c r="F23">
        <f>'Ferro Titanium'!D43</f>
        <v>15.75</v>
      </c>
      <c r="I23" s="7">
        <f t="shared" si="3"/>
        <v>0.49444352046447632</v>
      </c>
      <c r="J23" s="14">
        <f t="shared" si="8"/>
        <v>0.53107846505155076</v>
      </c>
      <c r="K23" s="7">
        <f t="shared" si="0"/>
        <v>0.19443898456281469</v>
      </c>
      <c r="L23" s="14">
        <f t="shared" si="7"/>
        <v>0.25273999391619761</v>
      </c>
      <c r="M23" s="7">
        <f t="shared" si="1"/>
        <v>0.10417454149594037</v>
      </c>
      <c r="O23" s="8"/>
      <c r="P23" s="8"/>
      <c r="Q23" s="8"/>
    </row>
    <row r="24" spans="1:17" x14ac:dyDescent="0.25">
      <c r="A24" s="4">
        <v>39022</v>
      </c>
      <c r="B24">
        <f>'Lingots TA6V'!D24</f>
        <v>63.933999999999997</v>
      </c>
      <c r="C24">
        <f>Massifs!D61</f>
        <v>33.07</v>
      </c>
      <c r="D24">
        <f>Copeaux!D64</f>
        <v>12.401</v>
      </c>
      <c r="E24">
        <f>'Copeaux pour Ferro Ti'!D30</f>
        <v>7.3719999999999999</v>
      </c>
      <c r="F24">
        <f>'Ferro Titanium'!D44</f>
        <v>15.404999999999999</v>
      </c>
      <c r="I24" s="7">
        <f t="shared" si="3"/>
        <v>0.51725216629649329</v>
      </c>
      <c r="J24" s="14">
        <f t="shared" si="8"/>
        <v>0.52934679354728154</v>
      </c>
      <c r="K24" s="7">
        <f t="shared" si="0"/>
        <v>0.19396565207870617</v>
      </c>
      <c r="L24" s="14">
        <f t="shared" si="7"/>
        <v>0.2471645249144736</v>
      </c>
      <c r="M24" s="7">
        <f t="shared" si="1"/>
        <v>0.11530640973503926</v>
      </c>
      <c r="O24" s="8"/>
      <c r="P24" s="8"/>
      <c r="Q24" s="8"/>
    </row>
    <row r="25" spans="1:17" x14ac:dyDescent="0.25">
      <c r="A25" s="4">
        <v>39052</v>
      </c>
      <c r="B25">
        <f>'Lingots TA6V'!D25</f>
        <v>62.832000000000001</v>
      </c>
      <c r="C25">
        <f>Massifs!D62</f>
        <v>33.621000000000002</v>
      </c>
      <c r="D25">
        <f>Copeaux!D65</f>
        <v>12.125999999999999</v>
      </c>
      <c r="E25">
        <f>'Copeaux pour Ferro Ti'!D31</f>
        <v>7.992</v>
      </c>
      <c r="F25">
        <f>'Ferro Titanium'!D45</f>
        <v>15.422000000000001</v>
      </c>
      <c r="I25" s="7">
        <f t="shared" si="3"/>
        <v>0.53509358288770059</v>
      </c>
      <c r="J25" s="14">
        <f t="shared" si="8"/>
        <v>0.5286579980283671</v>
      </c>
      <c r="K25" s="7">
        <f t="shared" si="0"/>
        <v>0.19299083269671505</v>
      </c>
      <c r="L25" s="14">
        <f t="shared" si="7"/>
        <v>0.24081926695246428</v>
      </c>
      <c r="M25" s="7">
        <f t="shared" si="1"/>
        <v>0.12719633307868602</v>
      </c>
      <c r="O25" s="8"/>
      <c r="P25" s="8"/>
      <c r="Q25" s="8"/>
    </row>
    <row r="26" spans="1:17" x14ac:dyDescent="0.25">
      <c r="A26" s="4">
        <v>39083</v>
      </c>
      <c r="B26">
        <f>'Lingots TA6V'!D26</f>
        <v>65.036000000000001</v>
      </c>
      <c r="C26">
        <f>Massifs!D63</f>
        <v>33.988</v>
      </c>
      <c r="D26">
        <f>Copeaux!D66</f>
        <v>12.034000000000001</v>
      </c>
      <c r="E26">
        <f>'Copeaux pour Ferro Ti'!D32</f>
        <v>7.9</v>
      </c>
      <c r="F26">
        <f>'Ferro Titanium'!D46</f>
        <v>15.047000000000001</v>
      </c>
      <c r="I26" s="7">
        <f t="shared" si="3"/>
        <v>0.52260286610492646</v>
      </c>
      <c r="J26" s="14">
        <f>AVERAGE(I15:I26)</f>
        <v>0.52763760248979263</v>
      </c>
      <c r="K26" s="7">
        <f t="shared" si="0"/>
        <v>0.18503598007257518</v>
      </c>
      <c r="L26" s="14">
        <f t="shared" si="7"/>
        <v>0.23420366855882743</v>
      </c>
      <c r="M26" s="7">
        <f t="shared" si="1"/>
        <v>0.12147118518974107</v>
      </c>
      <c r="O26" s="8"/>
      <c r="P26" s="8"/>
      <c r="Q26" s="8"/>
    </row>
    <row r="27" spans="1:17" x14ac:dyDescent="0.25">
      <c r="A27" s="4">
        <v>39114</v>
      </c>
      <c r="B27">
        <f>'Lingots TA6V'!D27</f>
        <v>63.933999999999997</v>
      </c>
      <c r="C27">
        <f>Massifs!D64</f>
        <v>32.932000000000002</v>
      </c>
      <c r="D27">
        <f>Copeaux!D67</f>
        <v>11.506</v>
      </c>
      <c r="E27">
        <f>'Copeaux pour Ferro Ti'!D33</f>
        <v>7.6479999999999997</v>
      </c>
      <c r="F27">
        <f>'Ferro Titanium'!D47</f>
        <v>14.427</v>
      </c>
      <c r="I27" s="7">
        <f t="shared" si="3"/>
        <v>0.5150936903681923</v>
      </c>
      <c r="J27" s="14">
        <f t="shared" si="8"/>
        <v>0.52468883651338372</v>
      </c>
      <c r="K27" s="7">
        <f t="shared" si="0"/>
        <v>0.17996684080457973</v>
      </c>
      <c r="L27" s="14">
        <f t="shared" si="7"/>
        <v>0.227667203275248</v>
      </c>
      <c r="M27" s="7">
        <f t="shared" si="1"/>
        <v>0.11962336159164139</v>
      </c>
      <c r="O27" s="8"/>
      <c r="P27" s="8"/>
      <c r="Q27" s="8"/>
    </row>
    <row r="28" spans="1:17" x14ac:dyDescent="0.25">
      <c r="A28" s="4">
        <v>39142</v>
      </c>
      <c r="B28">
        <f>'Lingots TA6V'!D28</f>
        <v>59.524999999999999</v>
      </c>
      <c r="C28">
        <f>Massifs!D65</f>
        <v>28.771000000000001</v>
      </c>
      <c r="D28">
        <f>Copeaux!D68</f>
        <v>11.189</v>
      </c>
      <c r="E28">
        <f>'Copeaux pour Ferro Ti'!D34</f>
        <v>7.165</v>
      </c>
      <c r="F28">
        <f>'Ferro Titanium'!D48</f>
        <v>14.099</v>
      </c>
      <c r="I28" s="7">
        <f t="shared" si="3"/>
        <v>0.48334313313733729</v>
      </c>
      <c r="J28" s="14">
        <f t="shared" si="8"/>
        <v>0.51769272649926046</v>
      </c>
      <c r="K28" s="7">
        <f t="shared" si="0"/>
        <v>0.18797144057118859</v>
      </c>
      <c r="L28" s="14">
        <f t="shared" si="7"/>
        <v>0.22041522311815184</v>
      </c>
      <c r="M28" s="7">
        <f t="shared" si="1"/>
        <v>0.12036959260814784</v>
      </c>
      <c r="O28" s="8"/>
      <c r="P28" s="8"/>
      <c r="Q28" s="8"/>
    </row>
    <row r="29" spans="1:17" x14ac:dyDescent="0.25">
      <c r="A29" s="4">
        <v>39173</v>
      </c>
      <c r="B29">
        <f>'Lingots TA6V'!D29</f>
        <v>56.218000000000004</v>
      </c>
      <c r="C29">
        <f>Massifs!D66</f>
        <v>20.943999999999999</v>
      </c>
      <c r="D29">
        <f>Copeaux!D69</f>
        <v>10.472</v>
      </c>
      <c r="E29">
        <f>'Copeaux pour Ferro Ti'!D35</f>
        <v>5.76</v>
      </c>
      <c r="F29">
        <f>'Ferro Titanium'!D49</f>
        <v>13.558999999999999</v>
      </c>
      <c r="I29" s="7">
        <f t="shared" si="3"/>
        <v>0.37254971717243585</v>
      </c>
      <c r="J29" s="14">
        <f t="shared" si="8"/>
        <v>0.50548238976240778</v>
      </c>
      <c r="K29" s="7">
        <f t="shared" si="0"/>
        <v>0.18627485858621792</v>
      </c>
      <c r="L29" s="14">
        <f t="shared" si="7"/>
        <v>0.21333945339972471</v>
      </c>
      <c r="M29" s="7">
        <f t="shared" si="1"/>
        <v>0.10245828738126578</v>
      </c>
      <c r="O29" s="8"/>
      <c r="P29" s="8"/>
      <c r="Q29" s="8"/>
    </row>
    <row r="30" spans="1:17" x14ac:dyDescent="0.25">
      <c r="A30" s="4">
        <v>39203</v>
      </c>
      <c r="B30">
        <f>'Lingots TA6V'!D30</f>
        <v>55.667000000000002</v>
      </c>
      <c r="C30">
        <f>Massifs!D67</f>
        <v>18.739000000000001</v>
      </c>
      <c r="D30">
        <f>Copeaux!D70</f>
        <v>8.1300000000000008</v>
      </c>
      <c r="E30">
        <f>'Copeaux pour Ferro Ti'!D36</f>
        <v>4.548</v>
      </c>
      <c r="F30">
        <f>'Ferro Titanium'!D50</f>
        <v>12.208</v>
      </c>
      <c r="I30" s="7">
        <f t="shared" si="3"/>
        <v>0.33662672678606714</v>
      </c>
      <c r="J30" s="14">
        <f t="shared" si="8"/>
        <v>0.48839609559772384</v>
      </c>
      <c r="K30" s="7">
        <f t="shared" si="0"/>
        <v>0.14604702965850505</v>
      </c>
      <c r="L30" s="14">
        <f t="shared" si="7"/>
        <v>0.20236182105796954</v>
      </c>
      <c r="M30" s="7">
        <f t="shared" si="1"/>
        <v>8.1700109580182159E-2</v>
      </c>
      <c r="O30" s="8"/>
      <c r="P30" s="8"/>
      <c r="Q30" s="8"/>
    </row>
    <row r="31" spans="1:17" x14ac:dyDescent="0.25">
      <c r="A31" s="4">
        <v>39234</v>
      </c>
      <c r="B31">
        <f>'Lingots TA6V'!D31</f>
        <v>55.116</v>
      </c>
      <c r="C31">
        <f>Massifs!D68</f>
        <v>18.077999999999999</v>
      </c>
      <c r="D31">
        <f>Copeaux!D71</f>
        <v>7.4960000000000004</v>
      </c>
      <c r="E31">
        <f>'Copeaux pour Ferro Ti'!D37</f>
        <v>3.6930000000000001</v>
      </c>
      <c r="F31">
        <f>'Ferro Titanium'!D51</f>
        <v>10.946</v>
      </c>
      <c r="I31" s="7">
        <f t="shared" si="3"/>
        <v>0.32799912910951445</v>
      </c>
      <c r="J31" s="14">
        <f t="shared" si="8"/>
        <v>0.47030568131731565</v>
      </c>
      <c r="K31" s="7">
        <f t="shared" si="0"/>
        <v>0.1360040641555991</v>
      </c>
      <c r="L31" s="14">
        <f t="shared" si="7"/>
        <v>0.1913591704899712</v>
      </c>
      <c r="M31" s="7">
        <f t="shared" si="1"/>
        <v>6.7004136729806235E-2</v>
      </c>
      <c r="O31" s="8">
        <f t="shared" si="4"/>
        <v>0.32799912910951445</v>
      </c>
      <c r="P31" s="8">
        <f t="shared" si="5"/>
        <v>0.1360040641555991</v>
      </c>
      <c r="Q31" s="8">
        <f t="shared" si="6"/>
        <v>6.7004136729806235E-2</v>
      </c>
    </row>
    <row r="32" spans="1:17" x14ac:dyDescent="0.25">
      <c r="A32" s="4">
        <v>39264</v>
      </c>
      <c r="B32">
        <f>'Lingots TA6V'!D32</f>
        <v>48.502000000000002</v>
      </c>
      <c r="C32">
        <f>Massifs!D69</f>
        <v>17.085999999999999</v>
      </c>
      <c r="D32">
        <f>Copeaux!D72</f>
        <v>6.6139999999999999</v>
      </c>
      <c r="E32">
        <f>'Copeaux pour Ferro Ti'!D38</f>
        <v>3.2240000000000002</v>
      </c>
      <c r="F32">
        <f>'Ferro Titanium'!D52</f>
        <v>9.4390000000000001</v>
      </c>
      <c r="I32" s="7">
        <f t="shared" si="3"/>
        <v>0.35227413302544219</v>
      </c>
      <c r="J32" s="14">
        <f t="shared" si="8"/>
        <v>0.45457899791825324</v>
      </c>
      <c r="K32" s="7">
        <f t="shared" si="0"/>
        <v>0.13636551070058966</v>
      </c>
      <c r="L32" s="14">
        <f t="shared" si="7"/>
        <v>0.18180442624293236</v>
      </c>
      <c r="M32" s="7">
        <f t="shared" si="1"/>
        <v>6.6471485711929401E-2</v>
      </c>
      <c r="O32" s="8">
        <f t="shared" si="4"/>
        <v>0.35227413302544219</v>
      </c>
      <c r="P32" s="8">
        <f t="shared" si="5"/>
        <v>0.13636551070058966</v>
      </c>
      <c r="Q32" s="8">
        <f t="shared" si="6"/>
        <v>6.6471485711929401E-2</v>
      </c>
    </row>
    <row r="33" spans="1:17" x14ac:dyDescent="0.25">
      <c r="A33" s="4">
        <v>39295</v>
      </c>
      <c r="B33">
        <f>'Lingots TA6V'!D33</f>
        <v>44.093000000000004</v>
      </c>
      <c r="C33">
        <f>Massifs!D70</f>
        <v>15.432</v>
      </c>
      <c r="D33">
        <f>Copeaux!D73</f>
        <v>6.27</v>
      </c>
      <c r="E33">
        <f>'Copeaux pour Ferro Ti'!D39</f>
        <v>3.0590000000000002</v>
      </c>
      <c r="F33">
        <f>'Ferro Titanium'!D53</f>
        <v>8.4740000000000002</v>
      </c>
      <c r="G33">
        <f>Eponges!D5</f>
        <v>20</v>
      </c>
      <c r="H33" s="12">
        <f>'TiO2'!D4</f>
        <v>2.0920502092050199</v>
      </c>
      <c r="I33" s="7">
        <f t="shared" si="3"/>
        <v>0.34998752636472907</v>
      </c>
      <c r="J33" s="14">
        <f t="shared" si="8"/>
        <v>0.4395168969930871</v>
      </c>
      <c r="K33" s="7">
        <f t="shared" si="0"/>
        <v>0.14219944208831331</v>
      </c>
      <c r="L33" s="14">
        <f t="shared" si="7"/>
        <v>0.17375952393315638</v>
      </c>
      <c r="M33" s="7">
        <f t="shared" si="1"/>
        <v>6.9376091443086207E-2</v>
      </c>
      <c r="O33" s="8">
        <f t="shared" si="4"/>
        <v>0.34998752636472907</v>
      </c>
      <c r="P33" s="8">
        <f t="shared" si="5"/>
        <v>0.14219944208831331</v>
      </c>
      <c r="Q33" s="8">
        <f t="shared" si="6"/>
        <v>6.9376091443086207E-2</v>
      </c>
    </row>
    <row r="34" spans="1:17" x14ac:dyDescent="0.25">
      <c r="A34" s="4">
        <v>39326</v>
      </c>
      <c r="B34">
        <f>'Lingots TA6V'!D34</f>
        <v>44.093000000000004</v>
      </c>
      <c r="C34">
        <f>Massifs!D71</f>
        <v>12.057</v>
      </c>
      <c r="D34">
        <f>Copeaux!D74</f>
        <v>5.0979999999999999</v>
      </c>
      <c r="E34">
        <f>'Copeaux pour Ferro Ti'!D40</f>
        <v>2.3010000000000002</v>
      </c>
      <c r="F34">
        <f>'Ferro Titanium'!D54</f>
        <v>7.8949999999999996</v>
      </c>
      <c r="G34">
        <f>Eponges!D6</f>
        <v>20</v>
      </c>
      <c r="H34" s="12">
        <f>'TiO2'!D5</f>
        <v>2.09710037766936</v>
      </c>
      <c r="I34" s="7">
        <f t="shared" si="3"/>
        <v>0.27344476447508675</v>
      </c>
      <c r="J34" s="14">
        <f>AVERAGE(I23:I34)</f>
        <v>0.42339257968270011</v>
      </c>
      <c r="K34" s="7">
        <f t="shared" si="0"/>
        <v>0.11561925929285827</v>
      </c>
      <c r="L34" s="14">
        <f t="shared" si="7"/>
        <v>0.16640665793905521</v>
      </c>
      <c r="M34" s="7">
        <f t="shared" si="1"/>
        <v>5.2185154106093937E-2</v>
      </c>
      <c r="O34" s="8">
        <f t="shared" si="4"/>
        <v>0.27344476447508675</v>
      </c>
      <c r="P34" s="8">
        <f t="shared" si="5"/>
        <v>0.11561925929285827</v>
      </c>
      <c r="Q34" s="8">
        <f t="shared" si="6"/>
        <v>5.2185154106093937E-2</v>
      </c>
    </row>
    <row r="35" spans="1:17" x14ac:dyDescent="0.25">
      <c r="A35" s="4">
        <v>39356</v>
      </c>
      <c r="B35">
        <f>'Lingots TA6V'!D35</f>
        <v>44.093000000000004</v>
      </c>
      <c r="C35">
        <f>Massifs!D72</f>
        <v>13.228</v>
      </c>
      <c r="D35">
        <f>Copeaux!D75</f>
        <v>5.1260000000000003</v>
      </c>
      <c r="E35">
        <f>'Copeaux pour Ferro Ti'!D41</f>
        <v>3.004</v>
      </c>
      <c r="F35">
        <f>'Ferro Titanium'!D55</f>
        <v>7.992</v>
      </c>
      <c r="G35">
        <f>Eponges!D7</f>
        <v>20</v>
      </c>
      <c r="H35" s="12">
        <f>'TiO2'!D6</f>
        <v>2.03372202542488</v>
      </c>
      <c r="I35" s="7">
        <f t="shared" si="3"/>
        <v>0.30000226793368556</v>
      </c>
      <c r="J35" s="14">
        <f t="shared" si="8"/>
        <v>0.40718914197180095</v>
      </c>
      <c r="K35" s="7">
        <f t="shared" si="0"/>
        <v>0.1162542807248316</v>
      </c>
      <c r="L35" s="14">
        <f t="shared" si="7"/>
        <v>0.15989126595255662</v>
      </c>
      <c r="M35" s="7">
        <f t="shared" si="1"/>
        <v>6.8128727915995738E-2</v>
      </c>
      <c r="O35" s="8">
        <f t="shared" si="4"/>
        <v>0.30000226793368556</v>
      </c>
      <c r="P35" s="8">
        <f t="shared" si="5"/>
        <v>0.1162542807248316</v>
      </c>
      <c r="Q35" s="8">
        <f t="shared" si="6"/>
        <v>6.8128727915995738E-2</v>
      </c>
    </row>
    <row r="36" spans="1:17" x14ac:dyDescent="0.25">
      <c r="A36" s="4">
        <v>39387</v>
      </c>
      <c r="B36">
        <f>'Lingots TA6V'!D36</f>
        <v>44.46</v>
      </c>
      <c r="C36">
        <f>Massifs!D73</f>
        <v>12.882999999999999</v>
      </c>
      <c r="D36">
        <f>Copeaux!D76</f>
        <v>4.7119999999999997</v>
      </c>
      <c r="E36">
        <f>'Copeaux pour Ferro Ti'!D42</f>
        <v>3.1970000000000001</v>
      </c>
      <c r="F36">
        <f>'Ferro Titanium'!D56</f>
        <v>8.51</v>
      </c>
      <c r="G36">
        <f>Eponges!D8</f>
        <v>20</v>
      </c>
      <c r="H36" s="12">
        <f>'TiO2'!D7</f>
        <v>2.0335634072755799</v>
      </c>
      <c r="I36" s="7">
        <f t="shared" si="3"/>
        <v>0.289766081871345</v>
      </c>
      <c r="J36" s="14">
        <f t="shared" si="8"/>
        <v>0.38823196826970524</v>
      </c>
      <c r="K36" s="7">
        <f t="shared" si="0"/>
        <v>0.10598290598290598</v>
      </c>
      <c r="L36" s="14">
        <f t="shared" si="7"/>
        <v>0.15255937044457329</v>
      </c>
      <c r="M36" s="7">
        <f t="shared" si="1"/>
        <v>7.1907332433648219E-2</v>
      </c>
      <c r="O36" s="8">
        <f t="shared" si="4"/>
        <v>0.289766081871345</v>
      </c>
      <c r="P36" s="8">
        <f t="shared" si="5"/>
        <v>0.10598290598290598</v>
      </c>
      <c r="Q36" s="8">
        <f t="shared" si="6"/>
        <v>7.1907332433648219E-2</v>
      </c>
    </row>
    <row r="37" spans="1:17" x14ac:dyDescent="0.25">
      <c r="A37" s="4">
        <v>39417</v>
      </c>
      <c r="B37">
        <f>'Lingots TA6V'!D37</f>
        <v>43.128</v>
      </c>
      <c r="C37">
        <f>Massifs!D74</f>
        <v>12.308999999999999</v>
      </c>
      <c r="D37">
        <f>Copeaux!D77</f>
        <v>4.0789999999999997</v>
      </c>
      <c r="E37">
        <f>'Copeaux pour Ferro Ti'!D43</f>
        <v>2.6819999999999999</v>
      </c>
      <c r="F37">
        <f>'Ferro Titanium'!D57</f>
        <v>8.2680000000000007</v>
      </c>
      <c r="G37">
        <f>Eponges!D9</f>
        <v>18.5</v>
      </c>
      <c r="H37" s="12">
        <f>'TiO2'!D8</f>
        <v>2.0240799186080198</v>
      </c>
      <c r="I37" s="7">
        <f t="shared" ref="I37:I68" si="9">C37/B37</f>
        <v>0.28540623260990539</v>
      </c>
      <c r="J37" s="14">
        <f t="shared" si="8"/>
        <v>0.36742468907988896</v>
      </c>
      <c r="K37" s="7">
        <f t="shared" ref="K37:K68" si="10">D37/B37</f>
        <v>9.4578927842700791E-2</v>
      </c>
      <c r="L37" s="14">
        <f t="shared" si="7"/>
        <v>0.14435837837340543</v>
      </c>
      <c r="M37" s="7">
        <f t="shared" ref="M37:M68" si="11">E37/B37</f>
        <v>6.2186978297161938E-2</v>
      </c>
      <c r="O37" s="8">
        <f t="shared" si="4"/>
        <v>0.28540623260990539</v>
      </c>
      <c r="P37" s="8">
        <f t="shared" si="5"/>
        <v>9.4578927842700791E-2</v>
      </c>
      <c r="Q37" s="8">
        <f t="shared" si="6"/>
        <v>6.2186978297161938E-2</v>
      </c>
    </row>
    <row r="38" spans="1:17" x14ac:dyDescent="0.25">
      <c r="A38" s="4">
        <v>39448</v>
      </c>
      <c r="B38">
        <f>'Lingots TA6V'!D38</f>
        <v>40.786000000000001</v>
      </c>
      <c r="C38">
        <f>Massifs!D75</f>
        <v>12.677</v>
      </c>
      <c r="D38">
        <f>Copeaux!D78</f>
        <v>4.0049999999999999</v>
      </c>
      <c r="E38">
        <f>'Copeaux pour Ferro Ti'!D44</f>
        <v>2.6459999999999999</v>
      </c>
      <c r="F38">
        <f>'Ferro Titanium'!D58</f>
        <v>8.0879999999999992</v>
      </c>
      <c r="G38">
        <f>Eponges!D10</f>
        <v>16.75</v>
      </c>
      <c r="H38" s="12">
        <f>'TiO2'!D9</f>
        <v>2.1811053833132199</v>
      </c>
      <c r="I38" s="7">
        <f t="shared" si="9"/>
        <v>0.31081743735595546</v>
      </c>
      <c r="J38" s="14">
        <f t="shared" si="8"/>
        <v>0.34977590335080805</v>
      </c>
      <c r="K38" s="7">
        <f t="shared" si="10"/>
        <v>9.8195459226205067E-2</v>
      </c>
      <c r="L38" s="14">
        <f t="shared" si="7"/>
        <v>0.13712166830287459</v>
      </c>
      <c r="M38" s="7">
        <f t="shared" si="11"/>
        <v>6.4875202275290533E-2</v>
      </c>
      <c r="O38" s="8">
        <f t="shared" si="4"/>
        <v>0.31081743735595546</v>
      </c>
      <c r="P38" s="8">
        <f t="shared" si="5"/>
        <v>9.8195459226205067E-2</v>
      </c>
      <c r="Q38" s="8">
        <f t="shared" si="6"/>
        <v>6.4875202275290533E-2</v>
      </c>
    </row>
    <row r="39" spans="1:17" x14ac:dyDescent="0.25">
      <c r="A39" s="4">
        <v>39479</v>
      </c>
      <c r="B39">
        <f>'Lingots TA6V'!D39</f>
        <v>39.131999999999998</v>
      </c>
      <c r="C39">
        <f>Massifs!D76</f>
        <v>12.952</v>
      </c>
      <c r="D39">
        <f>Copeaux!D79</f>
        <v>3.95</v>
      </c>
      <c r="E39">
        <f>'Copeaux pour Ferro Ti'!D45</f>
        <v>2.8290000000000002</v>
      </c>
      <c r="F39">
        <f>'Ferro Titanium'!D59</f>
        <v>8.1020000000000003</v>
      </c>
      <c r="G39">
        <f>Eponges!D11</f>
        <v>13.8</v>
      </c>
      <c r="H39" s="12">
        <f>'TiO2'!D10</f>
        <v>2.3643489134736</v>
      </c>
      <c r="I39" s="7">
        <f t="shared" si="9"/>
        <v>0.33098231626290503</v>
      </c>
      <c r="J39" s="14">
        <f t="shared" si="8"/>
        <v>0.3344332888420341</v>
      </c>
      <c r="K39" s="7">
        <f t="shared" si="10"/>
        <v>0.10094040682817133</v>
      </c>
      <c r="L39" s="14">
        <f t="shared" si="7"/>
        <v>0.13053613213817389</v>
      </c>
      <c r="M39" s="7">
        <f t="shared" si="11"/>
        <v>7.2293774915670045E-2</v>
      </c>
      <c r="O39" s="8">
        <f t="shared" si="4"/>
        <v>0.33098231626290503</v>
      </c>
      <c r="P39" s="8">
        <f t="shared" si="5"/>
        <v>0.10094040682817133</v>
      </c>
      <c r="Q39" s="8">
        <f t="shared" si="6"/>
        <v>7.2293774915670045E-2</v>
      </c>
    </row>
    <row r="40" spans="1:17" x14ac:dyDescent="0.25">
      <c r="A40" s="4">
        <v>39508</v>
      </c>
      <c r="B40">
        <f>'Lingots TA6V'!D40</f>
        <v>38.994</v>
      </c>
      <c r="C40">
        <f>Massifs!D77</f>
        <v>12.815</v>
      </c>
      <c r="D40">
        <f>Copeaux!D80</f>
        <v>3.8580000000000001</v>
      </c>
      <c r="E40">
        <f>'Copeaux pour Ferro Ti'!D46</f>
        <v>2.976</v>
      </c>
      <c r="F40">
        <f>'Ferro Titanium'!D60</f>
        <v>8.3230000000000004</v>
      </c>
      <c r="G40">
        <f>Eponges!D12</f>
        <v>9</v>
      </c>
      <c r="H40" s="12">
        <f>'TiO2'!D11</f>
        <v>2.3773395099307599</v>
      </c>
      <c r="I40" s="7">
        <f t="shared" si="9"/>
        <v>0.32864030363645685</v>
      </c>
      <c r="J40" s="14">
        <f t="shared" si="8"/>
        <v>0.32154138638362745</v>
      </c>
      <c r="K40" s="7">
        <f t="shared" si="10"/>
        <v>9.8938298199723038E-2</v>
      </c>
      <c r="L40" s="14">
        <f t="shared" si="7"/>
        <v>0.12311670360721842</v>
      </c>
      <c r="M40" s="7">
        <f t="shared" si="11"/>
        <v>7.6319433759039851E-2</v>
      </c>
      <c r="O40" s="8">
        <f t="shared" si="4"/>
        <v>0.32864030363645685</v>
      </c>
      <c r="P40" s="8">
        <f t="shared" si="5"/>
        <v>9.8938298199723038E-2</v>
      </c>
      <c r="Q40" s="8">
        <f t="shared" si="6"/>
        <v>7.6319433759039851E-2</v>
      </c>
    </row>
    <row r="41" spans="1:17" x14ac:dyDescent="0.25">
      <c r="A41" s="4">
        <v>39539</v>
      </c>
      <c r="B41">
        <f>'Lingots TA6V'!D41</f>
        <v>38.856999999999999</v>
      </c>
      <c r="C41">
        <f>Massifs!D78</f>
        <v>11.391</v>
      </c>
      <c r="D41">
        <f>Copeaux!D81</f>
        <v>3.7850000000000001</v>
      </c>
      <c r="E41">
        <f>'Copeaux pour Ferro Ti'!D47</f>
        <v>3.3439999999999999</v>
      </c>
      <c r="F41">
        <f>'Ferro Titanium'!D61</f>
        <v>8.3230000000000004</v>
      </c>
      <c r="G41">
        <f>Eponges!D13</f>
        <v>9</v>
      </c>
      <c r="H41" s="12">
        <f>'TiO2'!D12</f>
        <v>2.2990352043328799</v>
      </c>
      <c r="I41" s="7">
        <f t="shared" si="9"/>
        <v>0.29315181305813626</v>
      </c>
      <c r="J41" s="14">
        <f t="shared" si="8"/>
        <v>0.31492489437410243</v>
      </c>
      <c r="K41" s="7">
        <f t="shared" si="10"/>
        <v>9.7408446354582193E-2</v>
      </c>
      <c r="L41" s="14">
        <f t="shared" si="7"/>
        <v>0.11571116925458212</v>
      </c>
      <c r="M41" s="7">
        <f t="shared" si="11"/>
        <v>8.6059139923308534E-2</v>
      </c>
      <c r="O41" s="8">
        <f t="shared" si="4"/>
        <v>0.29315181305813626</v>
      </c>
      <c r="P41" s="8">
        <f t="shared" si="5"/>
        <v>9.7408446354582193E-2</v>
      </c>
      <c r="Q41" s="8">
        <f t="shared" si="6"/>
        <v>8.6059139923308534E-2</v>
      </c>
    </row>
    <row r="42" spans="1:17" x14ac:dyDescent="0.25">
      <c r="A42" s="4">
        <v>39569</v>
      </c>
      <c r="B42">
        <f>'Lingots TA6V'!D42</f>
        <v>37.271999999999998</v>
      </c>
      <c r="C42">
        <f>Massifs!D79</f>
        <v>9.99</v>
      </c>
      <c r="D42">
        <f>Copeaux!D82</f>
        <v>4.0789999999999997</v>
      </c>
      <c r="E42">
        <f>'Copeaux pour Ferro Ti'!D48</f>
        <v>3.4169999999999998</v>
      </c>
      <c r="F42">
        <f>'Ferro Titanium'!D62</f>
        <v>8.3780000000000001</v>
      </c>
      <c r="G42">
        <f>Eponges!D14</f>
        <v>7.8</v>
      </c>
      <c r="H42" s="12">
        <f>'TiO2'!D13</f>
        <v>2.26640796221576</v>
      </c>
      <c r="I42" s="7">
        <f t="shared" si="9"/>
        <v>0.26802962009014814</v>
      </c>
      <c r="J42" s="14">
        <f t="shared" si="8"/>
        <v>0.30920846881610919</v>
      </c>
      <c r="K42" s="7">
        <f t="shared" si="10"/>
        <v>0.10943872075552694</v>
      </c>
      <c r="L42" s="14">
        <f t="shared" si="7"/>
        <v>0.11266047684600061</v>
      </c>
      <c r="M42" s="7">
        <f t="shared" si="11"/>
        <v>9.1677398583386999E-2</v>
      </c>
      <c r="O42" s="8">
        <f t="shared" si="4"/>
        <v>0.26802962009014814</v>
      </c>
      <c r="P42" s="8">
        <f t="shared" si="5"/>
        <v>0.10943872075552694</v>
      </c>
      <c r="Q42" s="8">
        <f t="shared" si="6"/>
        <v>9.1677398583386999E-2</v>
      </c>
    </row>
    <row r="43" spans="1:17" x14ac:dyDescent="0.25">
      <c r="A43" s="4">
        <v>39600</v>
      </c>
      <c r="B43">
        <f>'Lingots TA6V'!D43</f>
        <v>36.375999999999998</v>
      </c>
      <c r="C43">
        <f>Massifs!D80</f>
        <v>9.4619999999999997</v>
      </c>
      <c r="D43">
        <f>Copeaux!D83</f>
        <v>3.8769999999999998</v>
      </c>
      <c r="E43">
        <f>'Copeaux pour Ferro Ti'!D49</f>
        <v>3.16</v>
      </c>
      <c r="F43">
        <f>'Ferro Titanium'!D63</f>
        <v>8.2129999999999992</v>
      </c>
      <c r="G43">
        <f>Eponges!D15</f>
        <v>7</v>
      </c>
      <c r="H43" s="12">
        <f>'TiO2'!D14</f>
        <v>2.4546272075397302</v>
      </c>
      <c r="I43" s="7">
        <f t="shared" si="9"/>
        <v>0.26011656036947439</v>
      </c>
      <c r="J43" s="14">
        <f t="shared" si="8"/>
        <v>0.30355158808777249</v>
      </c>
      <c r="K43" s="7">
        <f t="shared" si="10"/>
        <v>0.10658126237079393</v>
      </c>
      <c r="L43" s="14">
        <f t="shared" si="7"/>
        <v>0.11020857669726684</v>
      </c>
      <c r="M43" s="7">
        <f t="shared" si="11"/>
        <v>8.6870464042225648E-2</v>
      </c>
      <c r="O43" s="8">
        <f t="shared" si="4"/>
        <v>0.26011656036947439</v>
      </c>
      <c r="P43" s="8">
        <f t="shared" si="5"/>
        <v>0.10658126237079393</v>
      </c>
      <c r="Q43" s="8">
        <f t="shared" si="6"/>
        <v>8.6870464042225648E-2</v>
      </c>
    </row>
    <row r="44" spans="1:17" x14ac:dyDescent="0.25">
      <c r="A44" s="4">
        <v>39630</v>
      </c>
      <c r="B44">
        <f>'Lingots TA6V'!D44</f>
        <v>36.375999999999998</v>
      </c>
      <c r="C44">
        <f>Massifs!D81</f>
        <v>9.0939999999999994</v>
      </c>
      <c r="D44">
        <f>Copeaux!D84</f>
        <v>3.6379999999999999</v>
      </c>
      <c r="E44">
        <f>'Copeaux pour Ferro Ti'!D50</f>
        <v>2.9769999999999999</v>
      </c>
      <c r="F44">
        <f>'Ferro Titanium'!D64</f>
        <v>8.282</v>
      </c>
      <c r="G44">
        <f>Eponges!D16</f>
        <v>7.5</v>
      </c>
      <c r="H44" s="12">
        <f>'TiO2'!D15</f>
        <v>2.4534466758601199</v>
      </c>
      <c r="I44" s="7">
        <f t="shared" si="9"/>
        <v>0.25</v>
      </c>
      <c r="J44" s="14">
        <f t="shared" si="8"/>
        <v>0.29502874366898563</v>
      </c>
      <c r="K44" s="7">
        <f t="shared" si="10"/>
        <v>0.10001099626127118</v>
      </c>
      <c r="L44" s="14">
        <f t="shared" si="7"/>
        <v>0.10717903382732363</v>
      </c>
      <c r="M44" s="7">
        <f t="shared" si="11"/>
        <v>8.1839674510666371E-2</v>
      </c>
      <c r="O44" s="8">
        <f t="shared" si="4"/>
        <v>0.25</v>
      </c>
      <c r="P44" s="8">
        <f t="shared" si="5"/>
        <v>0.10001099626127118</v>
      </c>
      <c r="Q44" s="8">
        <f t="shared" si="6"/>
        <v>8.1839674510666371E-2</v>
      </c>
    </row>
    <row r="45" spans="1:17" x14ac:dyDescent="0.25">
      <c r="A45" s="4">
        <v>39661</v>
      </c>
      <c r="B45">
        <f>'Lingots TA6V'!D45</f>
        <v>34.033999999999999</v>
      </c>
      <c r="C45">
        <f>Massifs!D82</f>
        <v>8.0470000000000006</v>
      </c>
      <c r="D45">
        <f>Copeaux!D85</f>
        <v>3.6930000000000001</v>
      </c>
      <c r="E45">
        <f>'Copeaux pour Ferro Ti'!D51</f>
        <v>2.7559999999999998</v>
      </c>
      <c r="F45">
        <f>'Ferro Titanium'!D65</f>
        <v>7.992</v>
      </c>
      <c r="G45">
        <f>Eponges!D17</f>
        <v>9</v>
      </c>
      <c r="H45" s="12">
        <f>'TiO2'!D16</f>
        <v>2.57355942059095</v>
      </c>
      <c r="I45" s="7">
        <f t="shared" si="9"/>
        <v>0.23644003055767765</v>
      </c>
      <c r="J45" s="14">
        <f t="shared" si="8"/>
        <v>0.28556645235173134</v>
      </c>
      <c r="K45" s="7">
        <f t="shared" si="10"/>
        <v>0.10850913792090264</v>
      </c>
      <c r="L45" s="14">
        <f t="shared" si="7"/>
        <v>0.10437150848003941</v>
      </c>
      <c r="M45" s="7">
        <f t="shared" si="11"/>
        <v>8.0977845683728039E-2</v>
      </c>
      <c r="O45" s="8"/>
      <c r="P45" s="8"/>
      <c r="Q45" s="8"/>
    </row>
    <row r="46" spans="1:17" x14ac:dyDescent="0.25">
      <c r="A46" s="4">
        <v>39692</v>
      </c>
      <c r="B46">
        <f>'Lingots TA6V'!D46</f>
        <v>32.243000000000002</v>
      </c>
      <c r="C46">
        <f>Massifs!D83</f>
        <v>6.6689999999999996</v>
      </c>
      <c r="D46">
        <f>Copeaux!D86</f>
        <v>3.4910000000000001</v>
      </c>
      <c r="E46">
        <f>'Copeaux pour Ferro Ti'!D52</f>
        <v>2.7010000000000001</v>
      </c>
      <c r="F46">
        <f>'Ferro Titanium'!D66</f>
        <v>7.7859999999999996</v>
      </c>
      <c r="G46">
        <f>Eponges!D18</f>
        <v>9</v>
      </c>
      <c r="H46" s="12">
        <f>'TiO2'!D17</f>
        <v>2.5208327439752098</v>
      </c>
      <c r="I46" s="7">
        <f t="shared" si="9"/>
        <v>0.20683559222156744</v>
      </c>
      <c r="J46" s="14">
        <f t="shared" si="8"/>
        <v>0.28001568799727145</v>
      </c>
      <c r="K46" s="7">
        <f t="shared" si="10"/>
        <v>0.10827156281983687</v>
      </c>
      <c r="L46" s="14">
        <f t="shared" si="7"/>
        <v>0.10375920044062097</v>
      </c>
      <c r="M46" s="7">
        <f t="shared" si="11"/>
        <v>8.3770120646341845E-2</v>
      </c>
      <c r="O46" s="8"/>
      <c r="P46" s="8"/>
      <c r="Q46" s="8"/>
    </row>
    <row r="47" spans="1:17" x14ac:dyDescent="0.25">
      <c r="A47" s="4">
        <v>39722</v>
      </c>
      <c r="B47">
        <f>'Lingots TA6V'!D47</f>
        <v>30.864999999999998</v>
      </c>
      <c r="C47">
        <f>Massifs!D84</f>
        <v>3.6379999999999999</v>
      </c>
      <c r="D47">
        <f>Copeaux!D87</f>
        <v>2.0070000000000001</v>
      </c>
      <c r="E47">
        <f>'Copeaux pour Ferro Ti'!D53</f>
        <v>1.389</v>
      </c>
      <c r="F47">
        <f>'Ferro Titanium'!D67</f>
        <v>7.2389999999999999</v>
      </c>
      <c r="G47">
        <f>Eponges!D19</f>
        <v>8.6</v>
      </c>
      <c r="H47" s="12">
        <f>'TiO2'!D18</f>
        <v>2.4174540108444602</v>
      </c>
      <c r="I47" s="7">
        <f t="shared" si="9"/>
        <v>0.11786813542847886</v>
      </c>
      <c r="J47" s="14">
        <f t="shared" si="8"/>
        <v>0.26483784362183754</v>
      </c>
      <c r="K47" s="7">
        <f t="shared" si="10"/>
        <v>6.5025109347156981E-2</v>
      </c>
      <c r="L47" s="14">
        <f t="shared" si="7"/>
        <v>9.9490102825814761E-2</v>
      </c>
      <c r="M47" s="7">
        <f t="shared" si="11"/>
        <v>4.5002429936821645E-2</v>
      </c>
      <c r="O47" s="8"/>
      <c r="P47" s="8"/>
      <c r="Q47" s="8"/>
    </row>
    <row r="48" spans="1:17" x14ac:dyDescent="0.25">
      <c r="A48" s="4">
        <v>39753</v>
      </c>
      <c r="B48">
        <f>'Lingots TA6V'!D48</f>
        <v>30.864999999999998</v>
      </c>
      <c r="C48">
        <f>Massifs!D85</f>
        <v>3.0870000000000002</v>
      </c>
      <c r="D48">
        <f>Copeaux!D88</f>
        <v>1.4890000000000001</v>
      </c>
      <c r="E48">
        <f>'Copeaux pour Ferro Ti'!D54</f>
        <v>0.88200000000000001</v>
      </c>
      <c r="F48">
        <f>'Ferro Titanium'!D68</f>
        <v>6.5590000000000002</v>
      </c>
      <c r="G48">
        <f>Eponges!D20</f>
        <v>9.25</v>
      </c>
      <c r="H48" s="12">
        <f>'TiO2'!D19</f>
        <v>2.3083540181283801</v>
      </c>
      <c r="I48" s="7">
        <f t="shared" si="9"/>
        <v>0.10001619957881096</v>
      </c>
      <c r="J48" s="14">
        <f t="shared" si="8"/>
        <v>0.24902535343079302</v>
      </c>
      <c r="K48" s="7">
        <f t="shared" si="10"/>
        <v>4.8242345699011834E-2</v>
      </c>
      <c r="L48" s="14">
        <f t="shared" si="7"/>
        <v>9.4678389468823565E-2</v>
      </c>
      <c r="M48" s="7">
        <f t="shared" si="11"/>
        <v>2.8576057022517417E-2</v>
      </c>
      <c r="O48" s="8"/>
      <c r="P48" s="8"/>
      <c r="Q48" s="8"/>
    </row>
    <row r="49" spans="1:17" x14ac:dyDescent="0.25">
      <c r="A49" s="4">
        <v>39783</v>
      </c>
      <c r="B49">
        <f>'Lingots TA6V'!D49</f>
        <v>30.314</v>
      </c>
      <c r="C49">
        <f>Massifs!D86</f>
        <v>2.5350000000000001</v>
      </c>
      <c r="D49">
        <f>Copeaux!D89</f>
        <v>1.323</v>
      </c>
      <c r="E49">
        <f>'Copeaux pour Ferro Ti'!D55</f>
        <v>0.71699999999999997</v>
      </c>
      <c r="F49">
        <f>'Ferro Titanium'!D69</f>
        <v>6.008</v>
      </c>
      <c r="G49">
        <f>Eponges!D21</f>
        <v>9.5</v>
      </c>
      <c r="H49" s="12">
        <f>'TiO2'!D20</f>
        <v>2.4581280764570299</v>
      </c>
      <c r="I49" s="7">
        <f t="shared" si="9"/>
        <v>8.3624727848518834E-2</v>
      </c>
      <c r="J49" s="14">
        <f t="shared" si="8"/>
        <v>0.23221022803401078</v>
      </c>
      <c r="K49" s="7">
        <f t="shared" si="10"/>
        <v>4.3643201161179652E-2</v>
      </c>
      <c r="L49" s="14">
        <f t="shared" si="7"/>
        <v>9.0433745578696809E-2</v>
      </c>
      <c r="M49" s="7">
        <f t="shared" si="11"/>
        <v>2.3652437817510061E-2</v>
      </c>
      <c r="O49" s="8"/>
      <c r="P49" s="8"/>
      <c r="Q49" s="8"/>
    </row>
    <row r="50" spans="1:17" x14ac:dyDescent="0.25">
      <c r="A50" s="4">
        <v>39814</v>
      </c>
      <c r="B50">
        <f>'Lingots TA6V'!D50</f>
        <v>30.314</v>
      </c>
      <c r="C50">
        <f>Massifs!D87</f>
        <v>2.012</v>
      </c>
      <c r="D50">
        <f>Copeaux!D90</f>
        <v>0.77200000000000002</v>
      </c>
      <c r="E50">
        <f>'Copeaux pour Ferro Ti'!D56</f>
        <v>0.496</v>
      </c>
      <c r="F50">
        <f>'Ferro Titanium'!D70</f>
        <v>5.7510000000000003</v>
      </c>
      <c r="G50">
        <f>Eponges!D22</f>
        <v>9.5</v>
      </c>
      <c r="H50" s="12">
        <f>'TiO2'!D21</f>
        <v>2.69446291736091</v>
      </c>
      <c r="I50" s="7">
        <f t="shared" si="9"/>
        <v>6.6371973345648871E-2</v>
      </c>
      <c r="J50" s="14">
        <f t="shared" si="8"/>
        <v>0.21183977269981857</v>
      </c>
      <c r="K50" s="7">
        <f t="shared" si="10"/>
        <v>2.5466781025268854E-2</v>
      </c>
      <c r="L50" s="14">
        <f t="shared" si="7"/>
        <v>8.4373022395285449E-2</v>
      </c>
      <c r="M50" s="7">
        <f t="shared" si="11"/>
        <v>1.636207692815201E-2</v>
      </c>
      <c r="O50" s="8"/>
      <c r="P50" s="8"/>
      <c r="Q50" s="8"/>
    </row>
    <row r="51" spans="1:17" x14ac:dyDescent="0.25">
      <c r="A51" s="4">
        <v>39845</v>
      </c>
      <c r="B51">
        <f>'Lingots TA6V'!D51</f>
        <v>28.66</v>
      </c>
      <c r="C51">
        <f>Massifs!D88</f>
        <v>1.75</v>
      </c>
      <c r="D51">
        <f>Copeaux!D91</f>
        <v>0.63400000000000001</v>
      </c>
      <c r="E51">
        <f>'Copeaux pour Ferro Ti'!D57</f>
        <v>0.28100000000000003</v>
      </c>
      <c r="F51">
        <f>'Ferro Titanium'!D71</f>
        <v>5.2359999999999998</v>
      </c>
      <c r="G51">
        <f>Eponges!D23</f>
        <v>9.5</v>
      </c>
      <c r="H51" s="12">
        <f>'TiO2'!D22</f>
        <v>3.1641016136392399</v>
      </c>
      <c r="I51" s="7">
        <f t="shared" si="9"/>
        <v>6.1060711793440338E-2</v>
      </c>
      <c r="J51" s="14">
        <f t="shared" si="8"/>
        <v>0.18934630566069655</v>
      </c>
      <c r="K51" s="7">
        <f t="shared" si="10"/>
        <v>2.212142358688067E-2</v>
      </c>
      <c r="L51" s="14">
        <f t="shared" si="7"/>
        <v>7.780477379184457E-2</v>
      </c>
      <c r="M51" s="7">
        <f t="shared" si="11"/>
        <v>9.8046057222609916E-3</v>
      </c>
      <c r="O51" s="8"/>
      <c r="P51" s="8"/>
      <c r="Q51" s="8"/>
    </row>
    <row r="52" spans="1:17" x14ac:dyDescent="0.25">
      <c r="A52" s="4">
        <v>39873</v>
      </c>
      <c r="B52">
        <f>'Lingots TA6V'!D52</f>
        <v>26.731000000000002</v>
      </c>
      <c r="C52">
        <f>Massifs!D89</f>
        <v>1.7450000000000001</v>
      </c>
      <c r="D52">
        <f>Copeaux!D92</f>
        <v>0.69899999999999995</v>
      </c>
      <c r="E52">
        <f>'Copeaux pour Ferro Ti'!D58</f>
        <v>0.26100000000000001</v>
      </c>
      <c r="F52">
        <f>'Ferro Titanium'!D72</f>
        <v>4.1059999999999999</v>
      </c>
      <c r="G52">
        <f>Eponges!D24</f>
        <v>9.25</v>
      </c>
      <c r="H52" s="12">
        <f>'TiO2'!D23</f>
        <v>3.2098557521009199</v>
      </c>
      <c r="I52" s="7">
        <f t="shared" si="9"/>
        <v>6.528001197111967E-2</v>
      </c>
      <c r="J52" s="14">
        <f t="shared" si="8"/>
        <v>0.16739961468858514</v>
      </c>
      <c r="K52" s="7">
        <f t="shared" si="10"/>
        <v>2.6149414537428452E-2</v>
      </c>
      <c r="L52" s="14">
        <f t="shared" si="7"/>
        <v>7.1739033486653364E-2</v>
      </c>
      <c r="M52" s="7">
        <f t="shared" si="11"/>
        <v>9.7639444839325122E-3</v>
      </c>
      <c r="O52" s="8"/>
      <c r="P52" s="8"/>
      <c r="Q52" s="8"/>
    </row>
    <row r="53" spans="1:17" x14ac:dyDescent="0.25">
      <c r="A53" s="4">
        <v>39904</v>
      </c>
      <c r="B53">
        <f>'Lingots TA6V'!D53</f>
        <v>23.7</v>
      </c>
      <c r="C53">
        <f>Massifs!D90</f>
        <v>1.571</v>
      </c>
      <c r="D53">
        <f>Copeaux!D93</f>
        <v>0.63400000000000001</v>
      </c>
      <c r="E53">
        <f>'Copeaux pour Ferro Ti'!D59</f>
        <v>0.25900000000000001</v>
      </c>
      <c r="F53">
        <f>'Ferro Titanium'!D73</f>
        <v>3.0680000000000001</v>
      </c>
      <c r="G53">
        <f>Eponges!D25</f>
        <v>8.125</v>
      </c>
      <c r="H53" s="12">
        <f>'TiO2'!D24</f>
        <v>3.6955751971030799</v>
      </c>
      <c r="I53" s="7">
        <f t="shared" si="9"/>
        <v>6.6286919831223631E-2</v>
      </c>
      <c r="J53" s="14">
        <f t="shared" si="8"/>
        <v>0.14849420691967577</v>
      </c>
      <c r="K53" s="7">
        <f t="shared" si="10"/>
        <v>2.6751054852320676E-2</v>
      </c>
      <c r="L53" s="14">
        <f t="shared" si="7"/>
        <v>6.5850917528131561E-2</v>
      </c>
      <c r="M53" s="7">
        <f t="shared" si="11"/>
        <v>1.0928270042194094E-2</v>
      </c>
      <c r="O53" s="8"/>
      <c r="P53" s="8"/>
      <c r="Q53" s="8"/>
    </row>
    <row r="54" spans="1:17" x14ac:dyDescent="0.25">
      <c r="A54" s="4">
        <v>39934</v>
      </c>
      <c r="B54">
        <f>'Lingots TA6V'!D54</f>
        <v>23.241</v>
      </c>
      <c r="C54">
        <f>Massifs!D91</f>
        <v>1.4330000000000001</v>
      </c>
      <c r="D54">
        <f>Copeaux!D94</f>
        <v>0.58799999999999997</v>
      </c>
      <c r="E54">
        <f>'Copeaux pour Ferro Ti'!D60</f>
        <v>0.312</v>
      </c>
      <c r="F54">
        <f>'Ferro Titanium'!D74</f>
        <v>2.7559999999999998</v>
      </c>
      <c r="G54">
        <f>Eponges!D26</f>
        <v>7.5</v>
      </c>
      <c r="H54" s="12">
        <f>'TiO2'!D25</f>
        <v>3.6955751971030799</v>
      </c>
      <c r="I54" s="7">
        <f t="shared" si="9"/>
        <v>6.1658276322017126E-2</v>
      </c>
      <c r="J54" s="14">
        <f t="shared" si="8"/>
        <v>0.13129659493899817</v>
      </c>
      <c r="K54" s="7">
        <f t="shared" si="10"/>
        <v>2.5300116174002837E-2</v>
      </c>
      <c r="L54" s="14">
        <f t="shared" si="7"/>
        <v>5.883936714633789E-2</v>
      </c>
      <c r="M54" s="7">
        <f t="shared" si="11"/>
        <v>1.3424551439266814E-2</v>
      </c>
      <c r="O54" s="8"/>
      <c r="P54" s="8"/>
      <c r="Q54" s="8"/>
    </row>
    <row r="55" spans="1:17" x14ac:dyDescent="0.25">
      <c r="A55" s="4">
        <v>39965</v>
      </c>
      <c r="B55">
        <f>'Lingots TA6V'!D55</f>
        <v>21.459</v>
      </c>
      <c r="C55">
        <f>Massifs!D92</f>
        <v>1.1759999999999999</v>
      </c>
      <c r="D55">
        <f>Copeaux!D95</f>
        <v>0.60599999999999998</v>
      </c>
      <c r="E55">
        <f>'Copeaux pour Ferro Ti'!D61</f>
        <v>0.312</v>
      </c>
      <c r="F55">
        <f>'Ferro Titanium'!D75</f>
        <v>2.7559999999999998</v>
      </c>
      <c r="G55">
        <f>Eponges!D27</f>
        <v>7.5</v>
      </c>
      <c r="H55" s="12">
        <f>'TiO2'!D26</f>
        <v>3.6955751971030799</v>
      </c>
      <c r="I55" s="7">
        <f t="shared" si="9"/>
        <v>5.4802180903117573E-2</v>
      </c>
      <c r="J55" s="14">
        <f t="shared" si="8"/>
        <v>0.11418706331680174</v>
      </c>
      <c r="K55" s="7">
        <f t="shared" si="10"/>
        <v>2.8239899342933035E-2</v>
      </c>
      <c r="L55" s="14">
        <f t="shared" si="7"/>
        <v>5.2310920227349463E-2</v>
      </c>
      <c r="M55" s="7">
        <f t="shared" si="11"/>
        <v>1.4539354117153642E-2</v>
      </c>
      <c r="O55" s="8"/>
      <c r="P55" s="8"/>
      <c r="Q55" s="8"/>
    </row>
    <row r="56" spans="1:17" x14ac:dyDescent="0.25">
      <c r="A56" s="4">
        <v>39995</v>
      </c>
      <c r="B56">
        <f>'Lingots TA6V'!D56</f>
        <v>20.393000000000001</v>
      </c>
      <c r="C56">
        <f>Massifs!D93</f>
        <v>0.93700000000000006</v>
      </c>
      <c r="D56">
        <f>Copeaux!D96</f>
        <v>0.51</v>
      </c>
      <c r="E56">
        <f>'Copeaux pour Ferro Ti'!D62</f>
        <v>0.36399999999999999</v>
      </c>
      <c r="F56">
        <f>'Ferro Titanium'!D76</f>
        <v>2.8250000000000002</v>
      </c>
      <c r="G56">
        <f>Eponges!D28</f>
        <v>7</v>
      </c>
      <c r="H56" s="12">
        <f>'TiO2'!D27</f>
        <v>3.6955751971030799</v>
      </c>
      <c r="I56" s="7">
        <f t="shared" si="9"/>
        <v>4.5947138724071988E-2</v>
      </c>
      <c r="J56" s="14">
        <f t="shared" si="8"/>
        <v>9.7182658210474407E-2</v>
      </c>
      <c r="K56" s="7">
        <f t="shared" si="10"/>
        <v>2.500858137596234E-2</v>
      </c>
      <c r="L56" s="14">
        <f t="shared" si="7"/>
        <v>4.6060718986907064E-2</v>
      </c>
      <c r="M56" s="7">
        <f t="shared" si="11"/>
        <v>1.7849262001667237E-2</v>
      </c>
      <c r="O56" s="8"/>
      <c r="P56" s="8"/>
      <c r="Q56" s="8"/>
    </row>
    <row r="57" spans="1:17" x14ac:dyDescent="0.25">
      <c r="A57" s="4">
        <v>40026</v>
      </c>
      <c r="B57">
        <f>'Lingots TA6V'!D57</f>
        <v>19.98</v>
      </c>
      <c r="C57">
        <f>Massifs!D94</f>
        <v>1.915</v>
      </c>
      <c r="D57">
        <f>Copeaux!D97</f>
        <v>1.048</v>
      </c>
      <c r="E57">
        <f>'Copeaux pour Ferro Ti'!D63</f>
        <v>0.93700000000000006</v>
      </c>
      <c r="F57">
        <f>'Ferro Titanium'!D77</f>
        <v>3.5550000000000002</v>
      </c>
      <c r="G57">
        <f>Eponges!D29</f>
        <v>7</v>
      </c>
      <c r="H57" s="12">
        <f>'TiO2'!D28</f>
        <v>3.6955751971030799</v>
      </c>
      <c r="I57" s="7">
        <f t="shared" si="9"/>
        <v>9.5845845845845851E-2</v>
      </c>
      <c r="J57" s="14">
        <f t="shared" si="8"/>
        <v>8.5466476151155088E-2</v>
      </c>
      <c r="K57" s="7">
        <f t="shared" si="10"/>
        <v>5.2452452452452454E-2</v>
      </c>
      <c r="L57" s="14">
        <f t="shared" si="7"/>
        <v>4.138932853120289E-2</v>
      </c>
      <c r="M57" s="7">
        <f t="shared" si="11"/>
        <v>4.6896896896896897E-2</v>
      </c>
      <c r="O57" s="8"/>
      <c r="P57" s="8"/>
      <c r="Q57" s="8"/>
    </row>
    <row r="58" spans="1:17" x14ac:dyDescent="0.25">
      <c r="A58" s="4">
        <v>40057</v>
      </c>
      <c r="B58">
        <f>'Lingots TA6V'!D58</f>
        <v>18.739000000000001</v>
      </c>
      <c r="C58">
        <f>Massifs!D95</f>
        <v>2.177</v>
      </c>
      <c r="D58">
        <f>Copeaux!D98</f>
        <v>1.3779999999999999</v>
      </c>
      <c r="E58">
        <f>'Copeaux pour Ferro Ti'!D64</f>
        <v>1.2130000000000001</v>
      </c>
      <c r="F58">
        <f>'Ferro Titanium'!D78</f>
        <v>4.327</v>
      </c>
      <c r="G58">
        <f>Eponges!D30</f>
        <v>6.375</v>
      </c>
      <c r="H58" s="12">
        <f>'TiO2'!D29</f>
        <v>3.7219922713928302</v>
      </c>
      <c r="I58" s="7">
        <f t="shared" si="9"/>
        <v>0.11617482256257004</v>
      </c>
      <c r="J58" s="14">
        <f t="shared" si="8"/>
        <v>7.7911412012905315E-2</v>
      </c>
      <c r="K58" s="7">
        <f t="shared" si="10"/>
        <v>7.3536474731842674E-2</v>
      </c>
      <c r="L58" s="14">
        <f t="shared" si="7"/>
        <v>3.8494737857203372E-2</v>
      </c>
      <c r="M58" s="7">
        <f t="shared" si="11"/>
        <v>6.4731309034633658E-2</v>
      </c>
      <c r="O58" s="8"/>
      <c r="P58" s="8"/>
      <c r="Q58" s="8"/>
    </row>
    <row r="59" spans="1:17" x14ac:dyDescent="0.25">
      <c r="A59" s="4">
        <v>40087</v>
      </c>
      <c r="B59">
        <f>'Lingots TA6V'!D59</f>
        <v>18.821999999999999</v>
      </c>
      <c r="C59">
        <f>Massifs!D96</f>
        <v>2.7010000000000001</v>
      </c>
      <c r="D59">
        <f>Copeaux!D99</f>
        <v>1.6539999999999999</v>
      </c>
      <c r="E59">
        <f>'Copeaux pour Ferro Ti'!D65</f>
        <v>1.1579999999999999</v>
      </c>
      <c r="F59">
        <f>'Ferro Titanium'!D79</f>
        <v>4.5199999999999996</v>
      </c>
      <c r="G59">
        <f>Eponges!D31</f>
        <v>7.55</v>
      </c>
      <c r="H59" s="12">
        <f>'TiO2'!D30</f>
        <v>3.85987305709219</v>
      </c>
      <c r="I59" s="7">
        <f t="shared" si="9"/>
        <v>0.14350228456062056</v>
      </c>
      <c r="J59" s="14">
        <f t="shared" si="8"/>
        <v>8.004759110725046E-2</v>
      </c>
      <c r="K59" s="7">
        <f t="shared" si="10"/>
        <v>8.7875889916055674E-2</v>
      </c>
      <c r="L59" s="14">
        <f t="shared" si="7"/>
        <v>4.0398969571278261E-2</v>
      </c>
      <c r="M59" s="7">
        <f t="shared" si="11"/>
        <v>6.152374880459037E-2</v>
      </c>
      <c r="O59" s="8"/>
      <c r="P59" s="8"/>
      <c r="Q59" s="8"/>
    </row>
    <row r="60" spans="1:17" x14ac:dyDescent="0.25">
      <c r="A60" s="4">
        <v>40118</v>
      </c>
      <c r="B60">
        <f>'Lingots TA6V'!D60</f>
        <v>18.657</v>
      </c>
      <c r="C60">
        <f>Massifs!D97</f>
        <v>3.8580000000000001</v>
      </c>
      <c r="D60">
        <f>Copeaux!D100</f>
        <v>1.929</v>
      </c>
      <c r="E60">
        <f>'Copeaux pour Ferro Ti'!D66</f>
        <v>1.2130000000000001</v>
      </c>
      <c r="F60">
        <f>'Ferro Titanium'!D80</f>
        <v>4.3730000000000002</v>
      </c>
      <c r="G60">
        <f>Eponges!D32</f>
        <v>6.625</v>
      </c>
      <c r="H60" s="12">
        <f>'TiO2'!D31</f>
        <v>3.8667667072606902</v>
      </c>
      <c r="I60" s="7">
        <f t="shared" si="9"/>
        <v>0.20678565685801575</v>
      </c>
      <c r="J60" s="14">
        <f t="shared" si="8"/>
        <v>8.8945045880517506E-2</v>
      </c>
      <c r="K60" s="7">
        <f t="shared" si="10"/>
        <v>0.10339282842900788</v>
      </c>
      <c r="L60" s="14">
        <f t="shared" si="7"/>
        <v>4.4994843132111266E-2</v>
      </c>
      <c r="M60" s="7">
        <f t="shared" si="11"/>
        <v>6.5015811759661257E-2</v>
      </c>
      <c r="O60" s="8"/>
      <c r="P60" s="8"/>
      <c r="Q60" s="8"/>
    </row>
    <row r="61" spans="1:17" x14ac:dyDescent="0.25">
      <c r="A61" s="4">
        <v>40148</v>
      </c>
      <c r="B61">
        <f>'Lingots TA6V'!D61</f>
        <v>18.684000000000001</v>
      </c>
      <c r="C61">
        <f>Massifs!D98</f>
        <v>5.0339999999999998</v>
      </c>
      <c r="D61">
        <f>Copeaux!D101</f>
        <v>2.6640000000000001</v>
      </c>
      <c r="E61">
        <f>'Copeaux pour Ferro Ti'!D67</f>
        <v>1.452</v>
      </c>
      <c r="F61">
        <f>'Ferro Titanium'!D81</f>
        <v>4.5010000000000003</v>
      </c>
      <c r="G61">
        <f>Eponges!D33</f>
        <v>7.25</v>
      </c>
      <c r="H61" s="12">
        <f>'TiO2'!D32</f>
        <v>3.8288896376298198</v>
      </c>
      <c r="I61" s="7">
        <f t="shared" si="9"/>
        <v>0.26942838792549773</v>
      </c>
      <c r="J61" s="14">
        <f t="shared" si="8"/>
        <v>0.10442868422026576</v>
      </c>
      <c r="K61" s="7">
        <f t="shared" si="10"/>
        <v>0.14258188824662812</v>
      </c>
      <c r="L61" s="14">
        <f t="shared" si="7"/>
        <v>5.3239733722565304E-2</v>
      </c>
      <c r="M61" s="7">
        <f t="shared" si="11"/>
        <v>7.7713551701990999E-2</v>
      </c>
      <c r="O61" s="8"/>
      <c r="P61" s="8"/>
      <c r="Q61" s="8"/>
    </row>
    <row r="62" spans="1:17" x14ac:dyDescent="0.25">
      <c r="A62" s="4">
        <v>40179</v>
      </c>
      <c r="B62">
        <f>'Lingots TA6V'!D62</f>
        <v>18.739000000000001</v>
      </c>
      <c r="C62">
        <f>Massifs!D99</f>
        <v>6.1550000000000002</v>
      </c>
      <c r="D62">
        <f>Copeaux!D102</f>
        <v>3.6190000000000002</v>
      </c>
      <c r="E62">
        <f>'Copeaux pour Ferro Ti'!D68</f>
        <v>2.0390000000000001</v>
      </c>
      <c r="F62">
        <f>'Ferro Titanium'!D82</f>
        <v>5.0990000000000002</v>
      </c>
      <c r="G62">
        <f>Eponges!D34</f>
        <v>7.1</v>
      </c>
      <c r="H62" s="12">
        <f>'TiO2'!D33</f>
        <v>3.86083990111644</v>
      </c>
      <c r="I62" s="7">
        <f t="shared" si="9"/>
        <v>0.32845936282619137</v>
      </c>
      <c r="J62" s="14">
        <f t="shared" si="8"/>
        <v>0.12626930001031098</v>
      </c>
      <c r="K62" s="7">
        <f t="shared" si="10"/>
        <v>0.19312663429211804</v>
      </c>
      <c r="L62" s="14">
        <f t="shared" si="7"/>
        <v>6.7211388161469404E-2</v>
      </c>
      <c r="M62" s="7">
        <f t="shared" si="11"/>
        <v>0.10881050216126795</v>
      </c>
      <c r="O62" s="8"/>
      <c r="P62" s="8"/>
      <c r="Q62" s="8"/>
    </row>
    <row r="63" spans="1:17" x14ac:dyDescent="0.25">
      <c r="A63" s="4">
        <v>40210</v>
      </c>
      <c r="B63">
        <f>'Lingots TA6V'!D63</f>
        <v>19.318000000000001</v>
      </c>
      <c r="C63">
        <f>Massifs!D100</f>
        <v>7.9089999999999998</v>
      </c>
      <c r="D63">
        <f>Copeaux!D103</f>
        <v>4.851</v>
      </c>
      <c r="E63">
        <f>'Copeaux pour Ferro Ti'!D69</f>
        <v>3.0590000000000002</v>
      </c>
      <c r="F63">
        <f>'Ferro Titanium'!D83</f>
        <v>6.7519999999999998</v>
      </c>
      <c r="G63">
        <f>Eponges!D35</f>
        <v>7.1749999999999998</v>
      </c>
      <c r="H63" s="12">
        <f>'TiO2'!D34</f>
        <v>3.8319724615114699</v>
      </c>
      <c r="I63" s="7">
        <f t="shared" si="9"/>
        <v>0.40941091210270208</v>
      </c>
      <c r="J63" s="14">
        <f t="shared" si="8"/>
        <v>0.15529848336941612</v>
      </c>
      <c r="K63" s="7">
        <f t="shared" si="10"/>
        <v>0.25111295165130965</v>
      </c>
      <c r="L63" s="14">
        <f t="shared" si="7"/>
        <v>8.6294015500171836E-2</v>
      </c>
      <c r="M63" s="7">
        <f t="shared" si="11"/>
        <v>0.15834972564447666</v>
      </c>
      <c r="O63" s="8"/>
      <c r="P63" s="8"/>
      <c r="Q63" s="8"/>
    </row>
    <row r="64" spans="1:17" x14ac:dyDescent="0.25">
      <c r="A64" s="4">
        <v>40238</v>
      </c>
      <c r="B64">
        <f>'Lingots TA6V'!D64</f>
        <v>19.978999999999999</v>
      </c>
      <c r="C64">
        <f>Massifs!D101</f>
        <v>9.3699999999999992</v>
      </c>
      <c r="D64">
        <f>Copeaux!D104</f>
        <v>5.6219999999999999</v>
      </c>
      <c r="E64">
        <f>'Copeaux pour Ferro Ti'!D70</f>
        <v>4.0789999999999997</v>
      </c>
      <c r="F64">
        <f>'Ferro Titanium'!D84</f>
        <v>7.5650000000000004</v>
      </c>
      <c r="G64">
        <f>Eponges!D36</f>
        <v>7.3</v>
      </c>
      <c r="H64" s="12">
        <f>'TiO2'!D35</f>
        <v>3.9053248762921502</v>
      </c>
      <c r="I64" s="7">
        <f t="shared" si="9"/>
        <v>0.46899244206416735</v>
      </c>
      <c r="J64" s="14">
        <f t="shared" si="8"/>
        <v>0.1889411858771701</v>
      </c>
      <c r="K64" s="7">
        <f t="shared" si="10"/>
        <v>0.28139546523850045</v>
      </c>
      <c r="L64" s="14">
        <f t="shared" si="7"/>
        <v>0.10756451972526115</v>
      </c>
      <c r="M64" s="7">
        <f t="shared" si="11"/>
        <v>0.20416437259122078</v>
      </c>
      <c r="O64" s="8"/>
      <c r="P64" s="8"/>
      <c r="Q64" s="8"/>
    </row>
    <row r="65" spans="1:17" x14ac:dyDescent="0.25">
      <c r="A65" s="4">
        <v>40269</v>
      </c>
      <c r="B65">
        <f>'Lingots TA6V'!D65</f>
        <v>20.393000000000001</v>
      </c>
      <c r="C65">
        <f>Massifs!D102</f>
        <v>9.7010000000000005</v>
      </c>
      <c r="D65">
        <f>Copeaux!D105</f>
        <v>6.2060000000000004</v>
      </c>
      <c r="E65">
        <f>'Copeaux pour Ferro Ti'!D71</f>
        <v>4.2880000000000003</v>
      </c>
      <c r="F65">
        <f>'Ferro Titanium'!D85</f>
        <v>7.75</v>
      </c>
      <c r="G65">
        <f>Eponges!D37</f>
        <v>7.45</v>
      </c>
      <c r="H65" s="12">
        <f>'TiO2'!D36</f>
        <v>3.96840756286718</v>
      </c>
      <c r="I65" s="7">
        <f t="shared" si="9"/>
        <v>0.47570244691806013</v>
      </c>
      <c r="J65" s="14">
        <f t="shared" si="8"/>
        <v>0.22305914646773975</v>
      </c>
      <c r="K65" s="7">
        <f t="shared" si="10"/>
        <v>0.30432010984161234</v>
      </c>
      <c r="L65" s="14">
        <f t="shared" si="7"/>
        <v>0.13069527430770214</v>
      </c>
      <c r="M65" s="7">
        <f t="shared" si="11"/>
        <v>0.21026822929436573</v>
      </c>
      <c r="O65" s="8">
        <f t="shared" si="4"/>
        <v>0.47570244691806013</v>
      </c>
      <c r="P65" s="8">
        <f t="shared" si="5"/>
        <v>0.30432010984161234</v>
      </c>
      <c r="Q65" s="8">
        <f t="shared" si="6"/>
        <v>0.21026822929436573</v>
      </c>
    </row>
    <row r="66" spans="1:17" x14ac:dyDescent="0.25">
      <c r="A66" s="4">
        <v>40299</v>
      </c>
      <c r="B66">
        <f>'Lingots TA6V'!D66</f>
        <v>21.771000000000001</v>
      </c>
      <c r="C66">
        <f>Massifs!D103</f>
        <v>10.196999999999999</v>
      </c>
      <c r="D66">
        <f>Copeaux!D106</f>
        <v>5.98</v>
      </c>
      <c r="E66">
        <f>'Copeaux pour Ferro Ti'!D72</f>
        <v>3.3759999999999999</v>
      </c>
      <c r="F66">
        <f>'Ferro Titanium'!D86</f>
        <v>7.9640000000000004</v>
      </c>
      <c r="G66">
        <f>Eponges!D38</f>
        <v>7.25</v>
      </c>
      <c r="H66" s="12">
        <f>'TiO2'!D37</f>
        <v>2.5770997370175501</v>
      </c>
      <c r="I66" s="7">
        <f t="shared" si="9"/>
        <v>0.46837536171971883</v>
      </c>
      <c r="J66" s="14">
        <f t="shared" si="8"/>
        <v>0.25695223691754826</v>
      </c>
      <c r="K66" s="7">
        <f t="shared" si="10"/>
        <v>0.27467732304441689</v>
      </c>
      <c r="L66" s="14">
        <f t="shared" si="7"/>
        <v>0.15147670821356998</v>
      </c>
      <c r="M66" s="7">
        <f t="shared" si="11"/>
        <v>0.15506866933076111</v>
      </c>
      <c r="O66" s="8">
        <f t="shared" si="4"/>
        <v>0.46837536171971883</v>
      </c>
      <c r="P66" s="8">
        <f t="shared" si="5"/>
        <v>0.27467732304441689</v>
      </c>
      <c r="Q66" s="8">
        <f t="shared" si="6"/>
        <v>0.15506866933076111</v>
      </c>
    </row>
    <row r="67" spans="1:17" x14ac:dyDescent="0.25">
      <c r="A67" s="4">
        <v>40330</v>
      </c>
      <c r="B67">
        <f>'Lingots TA6V'!D67</f>
        <v>22.321999999999999</v>
      </c>
      <c r="C67">
        <f>Massifs!D104</f>
        <v>10.679</v>
      </c>
      <c r="D67">
        <f>Copeaux!D107</f>
        <v>5.2919999999999998</v>
      </c>
      <c r="E67">
        <f>'Copeaux pour Ferro Ti'!D73</f>
        <v>2.37</v>
      </c>
      <c r="F67">
        <f>'Ferro Titanium'!D87</f>
        <v>7.5510000000000002</v>
      </c>
      <c r="G67">
        <f>Eponges!D39</f>
        <v>7.45</v>
      </c>
      <c r="H67" s="12">
        <f>'TiO2'!D38</f>
        <v>2.32207599857799</v>
      </c>
      <c r="I67" s="7">
        <f t="shared" si="9"/>
        <v>0.47840695278200879</v>
      </c>
      <c r="J67" s="14">
        <f t="shared" si="8"/>
        <v>0.29225263457412259</v>
      </c>
      <c r="K67" s="7">
        <f t="shared" si="10"/>
        <v>0.23707553086640981</v>
      </c>
      <c r="L67" s="14">
        <f t="shared" si="7"/>
        <v>0.16887967750719302</v>
      </c>
      <c r="M67" s="7">
        <f t="shared" si="11"/>
        <v>0.10617328196398174</v>
      </c>
      <c r="O67" s="8">
        <f t="shared" si="4"/>
        <v>0.47840695278200879</v>
      </c>
      <c r="P67" s="8">
        <f t="shared" si="5"/>
        <v>0.23707553086640981</v>
      </c>
      <c r="Q67" s="8">
        <f t="shared" si="6"/>
        <v>0.10617328196398174</v>
      </c>
    </row>
    <row r="68" spans="1:17" x14ac:dyDescent="0.25">
      <c r="A68" s="4">
        <v>40360</v>
      </c>
      <c r="B68">
        <f>'Lingots TA6V'!D68</f>
        <v>23.423999999999999</v>
      </c>
      <c r="C68">
        <f>Massifs!D105</f>
        <v>11.519</v>
      </c>
      <c r="D68">
        <f>Copeaux!D108</f>
        <v>5.3579999999999997</v>
      </c>
      <c r="E68">
        <f>'Copeaux pour Ferro Ti'!D74</f>
        <v>2.2050000000000001</v>
      </c>
      <c r="F68">
        <f>'Ferro Titanium'!D88</f>
        <v>6.9580000000000002</v>
      </c>
      <c r="G68">
        <f>Eponges!D40</f>
        <v>7.45</v>
      </c>
      <c r="H68" s="12">
        <f>'TiO2'!D39</f>
        <v>2.3168989625421501</v>
      </c>
      <c r="I68" s="7">
        <f t="shared" si="9"/>
        <v>0.49176058743169399</v>
      </c>
      <c r="J68" s="14">
        <f t="shared" si="8"/>
        <v>0.32940375529975774</v>
      </c>
      <c r="K68" s="7">
        <f t="shared" si="10"/>
        <v>0.22873975409836064</v>
      </c>
      <c r="L68" s="14">
        <f t="shared" si="7"/>
        <v>0.18585727523405957</v>
      </c>
      <c r="M68" s="7">
        <f t="shared" si="11"/>
        <v>9.4134221311475419E-2</v>
      </c>
      <c r="O68" s="8">
        <f t="shared" si="4"/>
        <v>0.49176058743169399</v>
      </c>
      <c r="P68" s="8">
        <f t="shared" si="5"/>
        <v>0.22873975409836064</v>
      </c>
      <c r="Q68" s="8">
        <f t="shared" si="6"/>
        <v>9.4134221311475419E-2</v>
      </c>
    </row>
    <row r="69" spans="1:17" x14ac:dyDescent="0.25">
      <c r="A69" s="4">
        <v>40391</v>
      </c>
      <c r="B69">
        <f>'Lingots TA6V'!D69</f>
        <v>23.423999999999999</v>
      </c>
      <c r="C69">
        <f>Massifs!D106</f>
        <v>11.702999999999999</v>
      </c>
      <c r="D69">
        <f>Copeaux!D109</f>
        <v>5.7880000000000003</v>
      </c>
      <c r="E69">
        <f>'Copeaux pour Ferro Ti'!D75</f>
        <v>2.7930000000000001</v>
      </c>
      <c r="F69">
        <f>'Ferro Titanium'!D89</f>
        <v>7.11</v>
      </c>
      <c r="G69">
        <f>Eponges!D41</f>
        <v>7.75</v>
      </c>
      <c r="H69" s="12">
        <f>'TiO2'!D40</f>
        <v>2.40748134739516</v>
      </c>
      <c r="I69" s="7">
        <f t="shared" ref="I69:I89" si="12">C69/B69</f>
        <v>0.49961577868852458</v>
      </c>
      <c r="J69" s="14">
        <f t="shared" si="8"/>
        <v>0.36305124970331432</v>
      </c>
      <c r="K69" s="7">
        <f t="shared" ref="K69:K89" si="13">D69/B69</f>
        <v>0.24709699453551914</v>
      </c>
      <c r="L69" s="14">
        <f t="shared" si="7"/>
        <v>0.20207765374098177</v>
      </c>
      <c r="M69" s="7">
        <f t="shared" ref="M69:M89" si="14">E69/B69</f>
        <v>0.11923668032786885</v>
      </c>
      <c r="O69" s="8">
        <f t="shared" si="4"/>
        <v>0.49961577868852458</v>
      </c>
      <c r="P69" s="8">
        <f t="shared" si="5"/>
        <v>0.24709699453551914</v>
      </c>
      <c r="Q69" s="8">
        <f t="shared" si="6"/>
        <v>0.11923668032786885</v>
      </c>
    </row>
    <row r="70" spans="1:17" x14ac:dyDescent="0.25">
      <c r="A70" s="4">
        <v>40422</v>
      </c>
      <c r="B70">
        <f>'Lingots TA6V'!D70</f>
        <v>24.251000000000001</v>
      </c>
      <c r="C70">
        <f>Massifs!D107</f>
        <v>12.057</v>
      </c>
      <c r="D70">
        <f>Copeaux!D110</f>
        <v>6.4619999999999997</v>
      </c>
      <c r="E70">
        <f>'Copeaux pour Ferro Ti'!D76</f>
        <v>3.1419999999999999</v>
      </c>
      <c r="F70">
        <f>'Ferro Titanium'!D90</f>
        <v>7.2480000000000002</v>
      </c>
      <c r="G70">
        <f>Eponges!D42</f>
        <v>8</v>
      </c>
      <c r="H70" s="12">
        <f>'TiO2'!D41</f>
        <v>2.43517212525924</v>
      </c>
      <c r="I70" s="7">
        <f t="shared" si="12"/>
        <v>0.4971753742113727</v>
      </c>
      <c r="J70" s="14">
        <f t="shared" si="8"/>
        <v>0.39480129567404787</v>
      </c>
      <c r="K70" s="7">
        <f t="shared" si="13"/>
        <v>0.26646323862933485</v>
      </c>
      <c r="L70" s="14">
        <f t="shared" si="7"/>
        <v>0.2181548840657728</v>
      </c>
      <c r="M70" s="7">
        <f t="shared" si="14"/>
        <v>0.1295616675601006</v>
      </c>
      <c r="O70" s="8">
        <f t="shared" ref="O70:O88" si="15">I70</f>
        <v>0.4971753742113727</v>
      </c>
      <c r="P70" s="8">
        <f t="shared" ref="P70:P88" si="16">K70</f>
        <v>0.26646323862933485</v>
      </c>
      <c r="Q70" s="8">
        <f t="shared" ref="Q70:Q88" si="17">M70</f>
        <v>0.1295616675601006</v>
      </c>
    </row>
    <row r="71" spans="1:17" x14ac:dyDescent="0.25">
      <c r="A71" s="4">
        <v>40452</v>
      </c>
      <c r="B71">
        <f>'Lingots TA6V'!D71</f>
        <v>24.527000000000001</v>
      </c>
      <c r="C71">
        <f>Massifs!D108</f>
        <v>12.291</v>
      </c>
      <c r="D71">
        <f>Copeaux!D111</f>
        <v>6.1070000000000002</v>
      </c>
      <c r="E71">
        <f>'Copeaux pour Ferro Ti'!D77</f>
        <v>3.1749999999999998</v>
      </c>
      <c r="F71">
        <f>'Ferro Titanium'!D91</f>
        <v>7.2089999999999996</v>
      </c>
      <c r="G71">
        <f>Eponges!D43</f>
        <v>8</v>
      </c>
      <c r="H71" s="12">
        <f>'TiO2'!D42</f>
        <v>2.8972225213210501</v>
      </c>
      <c r="I71" s="7">
        <f t="shared" si="12"/>
        <v>0.50112121335670889</v>
      </c>
      <c r="J71" s="14">
        <f t="shared" si="8"/>
        <v>0.42460287307372185</v>
      </c>
      <c r="K71" s="7">
        <f t="shared" si="13"/>
        <v>0.24899090797896195</v>
      </c>
      <c r="L71" s="14">
        <f t="shared" si="7"/>
        <v>0.23158113557101498</v>
      </c>
      <c r="M71" s="7">
        <f t="shared" si="14"/>
        <v>0.12944917845639498</v>
      </c>
      <c r="O71" s="8">
        <f t="shared" si="15"/>
        <v>0.50112121335670889</v>
      </c>
      <c r="P71" s="8">
        <f t="shared" si="16"/>
        <v>0.24899090797896195</v>
      </c>
      <c r="Q71" s="8">
        <f t="shared" si="17"/>
        <v>0.12944917845639498</v>
      </c>
    </row>
    <row r="72" spans="1:17" x14ac:dyDescent="0.25">
      <c r="A72" s="4">
        <v>40483</v>
      </c>
      <c r="B72">
        <f>'Lingots TA6V'!D72</f>
        <v>25.353000000000002</v>
      </c>
      <c r="C72">
        <f>Massifs!D109</f>
        <v>12.026</v>
      </c>
      <c r="D72">
        <f>Copeaux!D112</f>
        <v>5.484</v>
      </c>
      <c r="E72">
        <f>'Copeaux pour Ferro Ti'!D78</f>
        <v>3.1230000000000002</v>
      </c>
      <c r="F72">
        <f>'Ferro Titanium'!D92</f>
        <v>7.165</v>
      </c>
      <c r="G72">
        <f>Eponges!D44</f>
        <v>8</v>
      </c>
      <c r="H72" s="12">
        <f>'TiO2'!D43</f>
        <v>2.6902583921501999</v>
      </c>
      <c r="I72" s="7">
        <f t="shared" si="12"/>
        <v>0.47434228690884706</v>
      </c>
      <c r="J72" s="14">
        <f t="shared" si="8"/>
        <v>0.44689925891129118</v>
      </c>
      <c r="K72" s="7">
        <f t="shared" si="13"/>
        <v>0.21630576263164122</v>
      </c>
      <c r="L72" s="14">
        <f t="shared" si="7"/>
        <v>0.24099054675456774</v>
      </c>
      <c r="M72" s="7">
        <f t="shared" si="14"/>
        <v>0.12318068867589635</v>
      </c>
      <c r="O72" s="8">
        <f t="shared" si="15"/>
        <v>0.47434228690884706</v>
      </c>
      <c r="P72" s="8">
        <f t="shared" si="16"/>
        <v>0.21630576263164122</v>
      </c>
      <c r="Q72" s="8">
        <f t="shared" si="17"/>
        <v>0.12318068867589635</v>
      </c>
    </row>
    <row r="73" spans="1:17" x14ac:dyDescent="0.25">
      <c r="A73" s="4">
        <v>40513</v>
      </c>
      <c r="B73">
        <f>'Lingots TA6V'!D73</f>
        <v>26.18</v>
      </c>
      <c r="C73">
        <f>Massifs!D110</f>
        <v>10.847</v>
      </c>
      <c r="D73">
        <f>Copeaux!D113</f>
        <v>5.2910000000000004</v>
      </c>
      <c r="E73">
        <f>'Copeaux pour Ferro Ti'!D79</f>
        <v>3.3730000000000002</v>
      </c>
      <c r="F73">
        <f>'Ferro Titanium'!D93</f>
        <v>6.9779999999999998</v>
      </c>
      <c r="G73">
        <f>Eponges!D45</f>
        <v>8.1</v>
      </c>
      <c r="H73" s="12">
        <f>'TiO2'!D44</f>
        <v>2.6232664461969302</v>
      </c>
      <c r="I73" s="7">
        <f t="shared" si="12"/>
        <v>0.41432391138273489</v>
      </c>
      <c r="J73" s="14">
        <f t="shared" si="8"/>
        <v>0.45897388586606086</v>
      </c>
      <c r="K73" s="7">
        <f t="shared" si="13"/>
        <v>0.20210084033613446</v>
      </c>
      <c r="L73" s="14">
        <f t="shared" si="7"/>
        <v>0.24595045942869329</v>
      </c>
      <c r="M73" s="7">
        <f t="shared" si="14"/>
        <v>0.12883880825057298</v>
      </c>
      <c r="O73" s="8">
        <f t="shared" si="15"/>
        <v>0.41432391138273489</v>
      </c>
      <c r="P73" s="8">
        <f t="shared" si="16"/>
        <v>0.20210084033613446</v>
      </c>
      <c r="Q73" s="8">
        <f t="shared" si="17"/>
        <v>0.12883880825057298</v>
      </c>
    </row>
    <row r="74" spans="1:17" x14ac:dyDescent="0.25">
      <c r="A74" s="4">
        <v>40544</v>
      </c>
      <c r="B74">
        <f>'Lingots TA6V'!D74</f>
        <v>26.456</v>
      </c>
      <c r="C74">
        <f>Massifs!D111</f>
        <v>10.996</v>
      </c>
      <c r="D74">
        <f>Copeaux!D114</f>
        <v>5.0990000000000002</v>
      </c>
      <c r="E74">
        <f>'Copeaux pour Ferro Ti'!D80</f>
        <v>3.5830000000000002</v>
      </c>
      <c r="F74">
        <f>'Ferro Titanium'!D94</f>
        <v>7.4820000000000002</v>
      </c>
      <c r="G74">
        <f>Eponges!D46</f>
        <v>8.5</v>
      </c>
      <c r="H74" s="12">
        <f>'TiO2'!D45</f>
        <v>2.6950156633401301</v>
      </c>
      <c r="I74" s="7">
        <f t="shared" si="12"/>
        <v>0.41563350468702753</v>
      </c>
      <c r="J74" s="14">
        <f t="shared" si="8"/>
        <v>0.46623839768779729</v>
      </c>
      <c r="K74" s="7">
        <f t="shared" si="13"/>
        <v>0.19273510734804961</v>
      </c>
      <c r="L74" s="14">
        <f t="shared" si="7"/>
        <v>0.24591783218335425</v>
      </c>
      <c r="M74" s="7">
        <f t="shared" si="14"/>
        <v>0.135432416087088</v>
      </c>
      <c r="O74" s="8">
        <f t="shared" si="15"/>
        <v>0.41563350468702753</v>
      </c>
      <c r="P74" s="8">
        <f t="shared" si="16"/>
        <v>0.19273510734804961</v>
      </c>
      <c r="Q74" s="8">
        <f t="shared" si="17"/>
        <v>0.135432416087088</v>
      </c>
    </row>
    <row r="75" spans="1:17" x14ac:dyDescent="0.25">
      <c r="A75" s="4">
        <v>40575</v>
      </c>
      <c r="B75">
        <f>'Lingots TA6V'!D75</f>
        <v>26.594000000000001</v>
      </c>
      <c r="C75">
        <f>Massifs!D112</f>
        <v>11.134</v>
      </c>
      <c r="D75">
        <f>Copeaux!D115</f>
        <v>5.1079999999999997</v>
      </c>
      <c r="E75">
        <f>'Copeaux pour Ferro Ti'!D81</f>
        <v>3.895</v>
      </c>
      <c r="F75">
        <f>'Ferro Titanium'!D95</f>
        <v>8.3230000000000004</v>
      </c>
      <c r="G75">
        <f>Eponges!D47</f>
        <v>8.6</v>
      </c>
      <c r="H75" s="12">
        <f>'TiO2'!D46</f>
        <v>2.6950156633401301</v>
      </c>
      <c r="I75" s="7">
        <f t="shared" si="12"/>
        <v>0.41866586448070991</v>
      </c>
      <c r="J75" s="14">
        <f t="shared" si="8"/>
        <v>0.46700964371929793</v>
      </c>
      <c r="K75" s="7">
        <f t="shared" si="13"/>
        <v>0.19207340001504097</v>
      </c>
      <c r="L75" s="14">
        <f t="shared" si="7"/>
        <v>0.24099786954699851</v>
      </c>
      <c r="M75" s="7">
        <f t="shared" si="14"/>
        <v>0.14646160788147702</v>
      </c>
      <c r="O75" s="8">
        <f t="shared" si="15"/>
        <v>0.41866586448070991</v>
      </c>
      <c r="P75" s="8">
        <f t="shared" si="16"/>
        <v>0.19207340001504097</v>
      </c>
      <c r="Q75" s="8">
        <f t="shared" si="17"/>
        <v>0.14646160788147702</v>
      </c>
    </row>
    <row r="76" spans="1:17" x14ac:dyDescent="0.25">
      <c r="A76" s="4">
        <v>40603</v>
      </c>
      <c r="B76">
        <f>'Lingots TA6V'!D76</f>
        <v>26.731000000000002</v>
      </c>
      <c r="C76">
        <f>Massifs!D113</f>
        <v>11.574</v>
      </c>
      <c r="D76">
        <f>Copeaux!D116</f>
        <v>5.1260000000000003</v>
      </c>
      <c r="E76">
        <f>'Copeaux pour Ferro Ti'!D82</f>
        <v>4.0510000000000002</v>
      </c>
      <c r="F76">
        <f>'Ferro Titanium'!D96</f>
        <v>8.4329999999999998</v>
      </c>
      <c r="G76">
        <f>Eponges!D48</f>
        <v>9</v>
      </c>
      <c r="H76" s="12">
        <f>'TiO2'!D47</f>
        <v>2.9493653050698501</v>
      </c>
      <c r="I76" s="7">
        <f t="shared" si="12"/>
        <v>0.43298043470128311</v>
      </c>
      <c r="J76" s="14">
        <f t="shared" si="8"/>
        <v>0.46400864310572426</v>
      </c>
      <c r="K76" s="7">
        <f t="shared" si="13"/>
        <v>0.19176237327447532</v>
      </c>
      <c r="L76" s="14">
        <f t="shared" si="7"/>
        <v>0.23352844521666305</v>
      </c>
      <c r="M76" s="7">
        <f t="shared" si="14"/>
        <v>0.15154689312034716</v>
      </c>
      <c r="O76" s="8">
        <f t="shared" si="15"/>
        <v>0.43298043470128311</v>
      </c>
      <c r="P76" s="8">
        <f t="shared" si="16"/>
        <v>0.19176237327447532</v>
      </c>
      <c r="Q76" s="8">
        <f t="shared" si="17"/>
        <v>0.15154689312034716</v>
      </c>
    </row>
    <row r="77" spans="1:17" x14ac:dyDescent="0.25">
      <c r="A77" s="4">
        <v>40634</v>
      </c>
      <c r="B77">
        <f>'Lingots TA6V'!D77</f>
        <v>26.731000000000002</v>
      </c>
      <c r="C77">
        <f>Massifs!D114</f>
        <v>11.574</v>
      </c>
      <c r="D77">
        <f>Copeaux!D117</f>
        <v>5.2249999999999996</v>
      </c>
      <c r="E77">
        <f>'Copeaux pour Ferro Ti'!D83</f>
        <v>4.101</v>
      </c>
      <c r="F77">
        <f>'Ferro Titanium'!D97</f>
        <v>8.5980000000000008</v>
      </c>
      <c r="G77">
        <f>Eponges!D49</f>
        <v>9.25</v>
      </c>
      <c r="H77" s="12">
        <f>'TiO2'!D48</f>
        <v>4.0726698388987099</v>
      </c>
      <c r="I77" s="7">
        <f t="shared" si="12"/>
        <v>0.43298043470128311</v>
      </c>
      <c r="J77" s="14">
        <f t="shared" si="8"/>
        <v>0.46044847542099276</v>
      </c>
      <c r="K77" s="7">
        <f t="shared" si="13"/>
        <v>0.19546593842355314</v>
      </c>
      <c r="L77" s="14">
        <f t="shared" si="7"/>
        <v>0.22445726426515814</v>
      </c>
      <c r="M77" s="7">
        <f t="shared" si="14"/>
        <v>0.15341738056937637</v>
      </c>
      <c r="O77" s="8">
        <f t="shared" si="15"/>
        <v>0.43298043470128311</v>
      </c>
      <c r="P77" s="8">
        <f t="shared" si="16"/>
        <v>0.19546593842355314</v>
      </c>
      <c r="Q77" s="8">
        <f t="shared" si="17"/>
        <v>0.15341738056937637</v>
      </c>
    </row>
    <row r="78" spans="1:17" x14ac:dyDescent="0.25">
      <c r="A78" s="4">
        <v>40664</v>
      </c>
      <c r="B78">
        <f>'Lingots TA6V'!D78</f>
        <v>27.283000000000001</v>
      </c>
      <c r="C78">
        <f>Massifs!D115</f>
        <v>11.602</v>
      </c>
      <c r="D78">
        <f>Copeaux!D118</f>
        <v>5.4290000000000003</v>
      </c>
      <c r="E78">
        <f>'Copeaux pour Ferro Ti'!D84</f>
        <v>4.2990000000000004</v>
      </c>
      <c r="F78">
        <f>'Ferro Titanium'!D98</f>
        <v>8.9559999999999995</v>
      </c>
      <c r="G78">
        <f>Eponges!D50</f>
        <v>9.4</v>
      </c>
      <c r="H78" s="12">
        <f>'TiO2'!D49</f>
        <v>4.15078928935249</v>
      </c>
      <c r="I78" s="7">
        <f t="shared" si="12"/>
        <v>0.42524649048858265</v>
      </c>
      <c r="J78" s="14">
        <f t="shared" si="8"/>
        <v>0.45685440281839806</v>
      </c>
      <c r="K78" s="7">
        <f t="shared" si="13"/>
        <v>0.19898838104314043</v>
      </c>
      <c r="L78" s="14">
        <f t="shared" si="7"/>
        <v>0.21814985243171847</v>
      </c>
      <c r="M78" s="7">
        <f t="shared" si="14"/>
        <v>0.15757064838910678</v>
      </c>
      <c r="O78" s="8">
        <f t="shared" si="15"/>
        <v>0.42524649048858265</v>
      </c>
      <c r="P78" s="8">
        <f t="shared" si="16"/>
        <v>0.19898838104314043</v>
      </c>
      <c r="Q78" s="8">
        <f t="shared" si="17"/>
        <v>0.15757064838910678</v>
      </c>
    </row>
    <row r="79" spans="1:17" x14ac:dyDescent="0.25">
      <c r="A79" s="4">
        <v>40695</v>
      </c>
      <c r="B79">
        <f>'Lingots TA6V'!D79</f>
        <v>27.283000000000001</v>
      </c>
      <c r="C79">
        <f>Massifs!D116</f>
        <v>11.464</v>
      </c>
      <c r="D79">
        <f>Copeaux!D119</f>
        <v>5.6219999999999999</v>
      </c>
      <c r="E79">
        <f>'Copeaux pour Ferro Ti'!D85</f>
        <v>4.63</v>
      </c>
      <c r="F79">
        <f>'Ferro Titanium'!D99</f>
        <v>9.3420000000000005</v>
      </c>
      <c r="G79">
        <f>Eponges!D51</f>
        <v>9.4</v>
      </c>
      <c r="H79" s="12">
        <f>'TiO2'!D50</f>
        <v>4.5794416961249702</v>
      </c>
      <c r="I79" s="7">
        <f t="shared" si="12"/>
        <v>0.42018839570428473</v>
      </c>
      <c r="J79" s="14">
        <f t="shared" si="8"/>
        <v>0.4520028563952545</v>
      </c>
      <c r="K79" s="7">
        <f t="shared" si="13"/>
        <v>0.20606238316900632</v>
      </c>
      <c r="L79" s="14">
        <f t="shared" si="7"/>
        <v>0.21556542345693486</v>
      </c>
      <c r="M79" s="7">
        <f t="shared" si="14"/>
        <v>0.1697027452992706</v>
      </c>
      <c r="O79" s="8">
        <f t="shared" si="15"/>
        <v>0.42018839570428473</v>
      </c>
      <c r="P79" s="8">
        <f t="shared" si="16"/>
        <v>0.20606238316900632</v>
      </c>
      <c r="Q79" s="8">
        <f t="shared" si="17"/>
        <v>0.1697027452992706</v>
      </c>
    </row>
    <row r="80" spans="1:17" x14ac:dyDescent="0.25">
      <c r="A80" s="4">
        <v>40725</v>
      </c>
      <c r="B80">
        <f>'Lingots TA6V'!D80</f>
        <v>27.283000000000001</v>
      </c>
      <c r="C80">
        <f>Massifs!D117</f>
        <v>11.134</v>
      </c>
      <c r="D80">
        <f>Copeaux!D120</f>
        <v>5.6219999999999999</v>
      </c>
      <c r="E80">
        <f>'Copeaux pour Ferro Ti'!D86</f>
        <v>4.9880000000000004</v>
      </c>
      <c r="F80">
        <f>'Ferro Titanium'!D100</f>
        <v>9.3699999999999992</v>
      </c>
      <c r="G80">
        <f>Eponges!D52</f>
        <v>9.6</v>
      </c>
      <c r="H80" s="12">
        <f>'TiO2'!D51</f>
        <v>4.6584855313798803</v>
      </c>
      <c r="I80" s="7">
        <f t="shared" si="12"/>
        <v>0.40809295165487663</v>
      </c>
      <c r="J80" s="14">
        <f t="shared" si="8"/>
        <v>0.445030553413853</v>
      </c>
      <c r="K80" s="7">
        <f t="shared" si="13"/>
        <v>0.20606238316900632</v>
      </c>
      <c r="L80" s="14">
        <f t="shared" si="7"/>
        <v>0.21367564254615534</v>
      </c>
      <c r="M80" s="7">
        <f t="shared" si="14"/>
        <v>0.18282446944984057</v>
      </c>
      <c r="O80" s="8">
        <f t="shared" si="15"/>
        <v>0.40809295165487663</v>
      </c>
      <c r="P80" s="8">
        <f t="shared" si="16"/>
        <v>0.20606238316900632</v>
      </c>
      <c r="Q80" s="8">
        <f t="shared" si="17"/>
        <v>0.18282446944984057</v>
      </c>
    </row>
    <row r="81" spans="1:17" x14ac:dyDescent="0.25">
      <c r="A81" s="4">
        <v>40756</v>
      </c>
      <c r="B81">
        <f>'Lingots TA6V'!D81</f>
        <v>27.283000000000001</v>
      </c>
      <c r="C81">
        <f>Massifs!D118</f>
        <v>11.281000000000001</v>
      </c>
      <c r="D81">
        <f>Copeaux!D121</f>
        <v>5.6219999999999999</v>
      </c>
      <c r="E81">
        <f>'Copeaux pour Ferro Ti'!D87</f>
        <v>5.1079999999999997</v>
      </c>
      <c r="F81">
        <f>'Ferro Titanium'!D101</f>
        <v>9.3699999999999992</v>
      </c>
      <c r="G81">
        <f>Eponges!D53</f>
        <v>10</v>
      </c>
      <c r="H81" s="12">
        <f>'TiO2'!D52</f>
        <v>4.5762183190598904</v>
      </c>
      <c r="I81" s="7">
        <f t="shared" si="12"/>
        <v>0.4134809221859766</v>
      </c>
      <c r="J81" s="14">
        <f t="shared" ref="J81:J99" si="18">AVERAGE(I70:I81)</f>
        <v>0.43785264870530732</v>
      </c>
      <c r="K81" s="7">
        <f t="shared" si="13"/>
        <v>0.20606238316900632</v>
      </c>
      <c r="L81" s="14">
        <f t="shared" ref="L81:L99" si="19">AVERAGE(K70:K81)</f>
        <v>0.21025609159894595</v>
      </c>
      <c r="M81" s="7">
        <f t="shared" si="14"/>
        <v>0.18722281274053437</v>
      </c>
      <c r="O81" s="8">
        <f t="shared" si="15"/>
        <v>0.4134809221859766</v>
      </c>
      <c r="P81" s="8">
        <f t="shared" si="16"/>
        <v>0.20606238316900632</v>
      </c>
      <c r="Q81" s="8">
        <f t="shared" si="17"/>
        <v>0.18722281274053437</v>
      </c>
    </row>
    <row r="82" spans="1:17" x14ac:dyDescent="0.25">
      <c r="A82" s="4">
        <v>40787</v>
      </c>
      <c r="B82">
        <f>'Lingots TA6V'!D82</f>
        <v>27.779</v>
      </c>
      <c r="C82">
        <f>Massifs!D119</f>
        <v>11.101000000000001</v>
      </c>
      <c r="D82">
        <f>Copeaux!D122</f>
        <v>5.6</v>
      </c>
      <c r="E82">
        <f>'Copeaux pour Ferro Ti'!D88</f>
        <v>4.7619999999999996</v>
      </c>
      <c r="F82">
        <f>'Ferro Titanium'!D102</f>
        <v>9.2159999999999993</v>
      </c>
      <c r="G82">
        <f>Eponges!D54</f>
        <v>10.5</v>
      </c>
      <c r="H82" s="12">
        <f>'TiO2'!D53</f>
        <v>4.3708305831946701</v>
      </c>
      <c r="I82" s="7">
        <f t="shared" si="12"/>
        <v>0.39961841678966131</v>
      </c>
      <c r="J82" s="14">
        <f t="shared" si="18"/>
        <v>0.42972290225349807</v>
      </c>
      <c r="K82" s="7">
        <f t="shared" si="13"/>
        <v>0.20159112999028042</v>
      </c>
      <c r="L82" s="14">
        <f t="shared" si="19"/>
        <v>0.20485008254569137</v>
      </c>
      <c r="M82" s="7">
        <f t="shared" si="14"/>
        <v>0.17142445732387773</v>
      </c>
      <c r="O82" s="8">
        <f t="shared" si="15"/>
        <v>0.39961841678966131</v>
      </c>
      <c r="P82" s="8">
        <f t="shared" si="16"/>
        <v>0.20159112999028042</v>
      </c>
      <c r="Q82" s="8">
        <f t="shared" si="17"/>
        <v>0.17142445732387773</v>
      </c>
    </row>
    <row r="83" spans="1:17" x14ac:dyDescent="0.25">
      <c r="A83" s="4">
        <v>40817</v>
      </c>
      <c r="B83">
        <f>'Lingots TA6V'!D83</f>
        <v>27.834</v>
      </c>
      <c r="C83">
        <f>Massifs!D120</f>
        <v>10.141</v>
      </c>
      <c r="D83">
        <f>Copeaux!D123</f>
        <v>5.1260000000000003</v>
      </c>
      <c r="E83">
        <f>'Copeaux pour Ferro Ti'!D89</f>
        <v>4.0510000000000002</v>
      </c>
      <c r="F83">
        <f>'Ferro Titanium'!D103</f>
        <v>8.9559999999999995</v>
      </c>
      <c r="G83">
        <f>Eponges!D55</f>
        <v>10.5</v>
      </c>
      <c r="H83" s="12">
        <f>'TiO2'!D54</f>
        <v>4.1032680445780496</v>
      </c>
      <c r="I83" s="7">
        <f t="shared" si="12"/>
        <v>0.36433857871667746</v>
      </c>
      <c r="J83" s="14">
        <f t="shared" si="18"/>
        <v>0.41832434936682877</v>
      </c>
      <c r="K83" s="7">
        <f t="shared" si="13"/>
        <v>0.18416325357476468</v>
      </c>
      <c r="L83" s="14">
        <f t="shared" si="19"/>
        <v>0.19944777801200828</v>
      </c>
      <c r="M83" s="7">
        <f t="shared" si="14"/>
        <v>0.14554142415750521</v>
      </c>
      <c r="O83" s="8">
        <f t="shared" si="15"/>
        <v>0.36433857871667746</v>
      </c>
      <c r="P83" s="8">
        <f t="shared" si="16"/>
        <v>0.18416325357476468</v>
      </c>
      <c r="Q83" s="8">
        <f t="shared" si="17"/>
        <v>0.14554142415750521</v>
      </c>
    </row>
    <row r="84" spans="1:17" x14ac:dyDescent="0.25">
      <c r="A84" s="4">
        <v>40848</v>
      </c>
      <c r="B84">
        <f>'Lingots TA6V'!D84</f>
        <v>27.834</v>
      </c>
      <c r="C84">
        <f>Massifs!D121</f>
        <v>9.7739999999999991</v>
      </c>
      <c r="D84">
        <f>Copeaux!D124</f>
        <v>4.7770000000000001</v>
      </c>
      <c r="E84">
        <f>'Copeaux pour Ferro Ti'!D90</f>
        <v>3.3809999999999998</v>
      </c>
      <c r="F84">
        <f>'Ferro Titanium'!D104</f>
        <v>8.1679999999999993</v>
      </c>
      <c r="G84">
        <f>Eponges!D56</f>
        <v>11.5</v>
      </c>
      <c r="H84" s="12">
        <f>'TiO2'!D55</f>
        <v>4.07372691716348</v>
      </c>
      <c r="I84" s="7">
        <f t="shared" si="12"/>
        <v>0.35115326579004091</v>
      </c>
      <c r="J84" s="14">
        <f t="shared" si="18"/>
        <v>0.40805859760692825</v>
      </c>
      <c r="K84" s="7">
        <f t="shared" si="13"/>
        <v>0.17162463174534742</v>
      </c>
      <c r="L84" s="14">
        <f t="shared" si="19"/>
        <v>0.19572435043815048</v>
      </c>
      <c r="M84" s="7">
        <f t="shared" si="14"/>
        <v>0.12147014442767837</v>
      </c>
      <c r="O84" s="8">
        <f t="shared" si="15"/>
        <v>0.35115326579004091</v>
      </c>
      <c r="P84" s="8">
        <f t="shared" si="16"/>
        <v>0.17162463174534742</v>
      </c>
      <c r="Q84" s="8">
        <f t="shared" si="17"/>
        <v>0.12147014442767837</v>
      </c>
    </row>
    <row r="85" spans="1:17" x14ac:dyDescent="0.25">
      <c r="A85" s="4">
        <v>40878</v>
      </c>
      <c r="B85">
        <f>'Lingots TA6V'!D85</f>
        <v>27.834</v>
      </c>
      <c r="C85">
        <f>Massifs!D122</f>
        <v>9.6449999999999996</v>
      </c>
      <c r="D85">
        <f>Copeaux!D125</f>
        <v>4.6020000000000003</v>
      </c>
      <c r="E85">
        <f>'Copeaux pour Ferro Ti'!D91</f>
        <v>3.3069999999999999</v>
      </c>
      <c r="F85">
        <f>'Ferro Titanium'!D105</f>
        <v>7.7610000000000001</v>
      </c>
      <c r="G85">
        <f>Eponges!D57</f>
        <v>11.75</v>
      </c>
      <c r="H85" s="12">
        <f>'TiO2'!D56</f>
        <v>4.0201727561233804</v>
      </c>
      <c r="I85" s="7">
        <f t="shared" si="12"/>
        <v>0.34651864625996981</v>
      </c>
      <c r="J85" s="14">
        <f t="shared" si="18"/>
        <v>0.40240815884669784</v>
      </c>
      <c r="K85" s="7">
        <f t="shared" si="13"/>
        <v>0.16533735718904938</v>
      </c>
      <c r="L85" s="14">
        <f t="shared" si="19"/>
        <v>0.19266072684256005</v>
      </c>
      <c r="M85" s="7">
        <f t="shared" si="14"/>
        <v>0.11881152547244378</v>
      </c>
      <c r="O85" s="8">
        <f t="shared" si="15"/>
        <v>0.34651864625996981</v>
      </c>
      <c r="P85" s="8">
        <f t="shared" si="16"/>
        <v>0.16533735718904938</v>
      </c>
      <c r="Q85" s="8">
        <f t="shared" si="17"/>
        <v>0.11881152547244378</v>
      </c>
    </row>
    <row r="86" spans="1:17" x14ac:dyDescent="0.25">
      <c r="A86" s="4">
        <v>40909</v>
      </c>
      <c r="B86">
        <f>'Lingots TA6V'!D86</f>
        <v>26.456</v>
      </c>
      <c r="C86">
        <f>Massifs!D123</f>
        <v>9.5350000000000001</v>
      </c>
      <c r="D86">
        <f>Copeaux!D126</f>
        <v>4.4370000000000003</v>
      </c>
      <c r="E86">
        <f>'Copeaux pour Ferro Ti'!D92</f>
        <v>3.3069999999999999</v>
      </c>
      <c r="F86">
        <f>'Ferro Titanium'!D106</f>
        <v>7.6749999999999998</v>
      </c>
      <c r="G86">
        <f>Eponges!D58</f>
        <v>11.75</v>
      </c>
      <c r="H86" s="12">
        <f>'TiO2'!D57</f>
        <v>4.2443717350775101</v>
      </c>
      <c r="I86" s="7">
        <f t="shared" si="12"/>
        <v>0.36040973692168127</v>
      </c>
      <c r="J86" s="14">
        <f t="shared" si="18"/>
        <v>0.39780617819958564</v>
      </c>
      <c r="K86" s="7">
        <f t="shared" si="13"/>
        <v>0.1677124281826429</v>
      </c>
      <c r="L86" s="14">
        <f t="shared" si="19"/>
        <v>0.19057550357877615</v>
      </c>
      <c r="M86" s="7">
        <f t="shared" si="14"/>
        <v>0.125</v>
      </c>
      <c r="O86" s="8">
        <f t="shared" si="15"/>
        <v>0.36040973692168127</v>
      </c>
      <c r="P86" s="8">
        <f t="shared" si="16"/>
        <v>0.1677124281826429</v>
      </c>
      <c r="Q86" s="8">
        <f t="shared" si="17"/>
        <v>0.125</v>
      </c>
    </row>
    <row r="87" spans="1:17" x14ac:dyDescent="0.25">
      <c r="A87" s="4">
        <v>40940</v>
      </c>
      <c r="B87">
        <f>'Lingots TA6V'!D87</f>
        <v>25.904</v>
      </c>
      <c r="C87">
        <f>Massifs!D124</f>
        <v>8.9559999999999995</v>
      </c>
      <c r="D87">
        <f>Copeaux!D127</f>
        <v>4.492</v>
      </c>
      <c r="E87">
        <f>'Copeaux pour Ferro Ti'!D93</f>
        <v>3.528</v>
      </c>
      <c r="F87">
        <f>'Ferro Titanium'!D107</f>
        <v>8.2810000000000006</v>
      </c>
      <c r="G87">
        <f>Eponges!D59</f>
        <v>12.25</v>
      </c>
      <c r="H87" s="12">
        <f>'TiO2'!D58</f>
        <v>4.3866060792148502</v>
      </c>
      <c r="I87" s="7">
        <f t="shared" si="12"/>
        <v>0.34573810994441012</v>
      </c>
      <c r="J87" s="14">
        <f t="shared" si="18"/>
        <v>0.39172886532156065</v>
      </c>
      <c r="K87" s="7">
        <f t="shared" si="13"/>
        <v>0.17340951204447189</v>
      </c>
      <c r="L87" s="14">
        <f t="shared" si="19"/>
        <v>0.18902017958122871</v>
      </c>
      <c r="M87" s="7">
        <f t="shared" si="14"/>
        <v>0.13619518221124152</v>
      </c>
      <c r="O87" s="8">
        <f t="shared" si="15"/>
        <v>0.34573810994441012</v>
      </c>
      <c r="P87" s="8">
        <f t="shared" si="16"/>
        <v>0.17340951204447189</v>
      </c>
      <c r="Q87" s="8">
        <f t="shared" si="17"/>
        <v>0.13619518221124152</v>
      </c>
    </row>
    <row r="88" spans="1:17" x14ac:dyDescent="0.25">
      <c r="A88" s="4">
        <v>40969</v>
      </c>
      <c r="B88">
        <f>'Lingots TA6V'!D88</f>
        <v>25.904</v>
      </c>
      <c r="C88">
        <f>Massifs!D125</f>
        <v>8.5980000000000008</v>
      </c>
      <c r="D88">
        <f>Copeaux!D128</f>
        <v>4.5199999999999996</v>
      </c>
      <c r="E88">
        <f>'Copeaux pour Ferro Ti'!D94</f>
        <v>3.4609999999999999</v>
      </c>
      <c r="F88">
        <f>'Ferro Titanium'!D108</f>
        <v>8.1240000000000006</v>
      </c>
      <c r="G88">
        <f>Eponges!D60</f>
        <v>12.6</v>
      </c>
      <c r="H88" s="12">
        <f>'TiO2'!D59</f>
        <v>4.3878710860716703</v>
      </c>
      <c r="I88" s="7">
        <f t="shared" si="12"/>
        <v>0.33191785052501549</v>
      </c>
      <c r="J88" s="14">
        <f t="shared" si="18"/>
        <v>0.38330698330687163</v>
      </c>
      <c r="K88" s="7">
        <f t="shared" si="13"/>
        <v>0.17449042618900554</v>
      </c>
      <c r="L88" s="14">
        <f t="shared" si="19"/>
        <v>0.18758085065743954</v>
      </c>
      <c r="M88" s="7">
        <f t="shared" si="14"/>
        <v>0.13360870907967881</v>
      </c>
      <c r="O88" s="8">
        <f t="shared" si="15"/>
        <v>0.33191785052501549</v>
      </c>
      <c r="P88" s="8">
        <f t="shared" si="16"/>
        <v>0.17449042618900554</v>
      </c>
      <c r="Q88" s="8">
        <f t="shared" si="17"/>
        <v>0.13360870907967881</v>
      </c>
    </row>
    <row r="89" spans="1:17" x14ac:dyDescent="0.25">
      <c r="A89" s="4">
        <v>41000</v>
      </c>
      <c r="B89">
        <f>'Lingots TA6V'!D89</f>
        <v>25.076000000000001</v>
      </c>
      <c r="C89">
        <f>Massifs!D126</f>
        <v>8.6809999999999992</v>
      </c>
      <c r="D89">
        <f>Copeaux!D129</f>
        <v>4.4092000000000002</v>
      </c>
      <c r="E89">
        <f>'Copeaux pour Ferro Ti'!D95</f>
        <v>3.3344999999999998</v>
      </c>
      <c r="F89">
        <f>'Ferro Titanium'!D109</f>
        <v>8.0470000000000006</v>
      </c>
      <c r="G89">
        <f>Eponges!D61</f>
        <v>12.6</v>
      </c>
      <c r="H89" s="12">
        <f>'TiO2'!D60</f>
        <v>3.9082183292129402</v>
      </c>
      <c r="I89" s="7">
        <f t="shared" si="12"/>
        <v>0.34618758972722918</v>
      </c>
      <c r="J89" s="14">
        <f t="shared" si="18"/>
        <v>0.37607424622570051</v>
      </c>
      <c r="K89" s="7">
        <f t="shared" si="13"/>
        <v>0.17583346626256183</v>
      </c>
      <c r="L89" s="14">
        <f t="shared" si="19"/>
        <v>0.18594481131069027</v>
      </c>
      <c r="M89" s="7">
        <f t="shared" si="14"/>
        <v>0.13297575370872547</v>
      </c>
      <c r="O89" s="8">
        <f t="shared" ref="O89" si="20">I89</f>
        <v>0.34618758972722918</v>
      </c>
      <c r="P89" s="8">
        <f t="shared" ref="P89" si="21">K89</f>
        <v>0.17583346626256183</v>
      </c>
      <c r="Q89" s="8">
        <f t="shared" ref="Q89" si="22">M89</f>
        <v>0.13297575370872547</v>
      </c>
    </row>
    <row r="90" spans="1:17" x14ac:dyDescent="0.25">
      <c r="A90" s="4">
        <v>41030</v>
      </c>
      <c r="B90">
        <f>'Lingots TA6V'!D90</f>
        <v>25.0776</v>
      </c>
      <c r="C90">
        <f>Massifs!D127</f>
        <v>7.9089999999999998</v>
      </c>
      <c r="D90">
        <f>Copeaux!D130</f>
        <v>4.4919000000000002</v>
      </c>
      <c r="E90">
        <f>'Copeaux pour Ferro Ti'!D96</f>
        <v>3.2242999999999999</v>
      </c>
      <c r="F90">
        <f>'Ferro Titanium'!D110</f>
        <v>7.9779999999999998</v>
      </c>
      <c r="G90">
        <f>Eponges!D62</f>
        <v>12.6</v>
      </c>
      <c r="H90" s="12">
        <f>'TiO2'!D61</f>
        <v>4.2328693741335197</v>
      </c>
      <c r="I90" s="7">
        <f t="shared" ref="I90:I92" si="23">C90/B90</f>
        <v>0.31538105719845599</v>
      </c>
      <c r="J90" s="14">
        <f t="shared" si="18"/>
        <v>0.36691879345152328</v>
      </c>
      <c r="K90" s="7">
        <f t="shared" ref="K90:K92" si="24">D90/B90</f>
        <v>0.17912001148435258</v>
      </c>
      <c r="L90" s="14">
        <f t="shared" si="19"/>
        <v>0.18428911384745797</v>
      </c>
      <c r="M90" s="7">
        <f t="shared" ref="M90:M92" si="25">E90/B90</f>
        <v>0.12857290968832744</v>
      </c>
      <c r="O90" s="8">
        <f t="shared" ref="O90:O92" si="26">I90</f>
        <v>0.31538105719845599</v>
      </c>
      <c r="P90" s="8">
        <f t="shared" ref="P90:P92" si="27">K90</f>
        <v>0.17912001148435258</v>
      </c>
      <c r="Q90" s="8">
        <f t="shared" ref="Q90:Q92" si="28">M90</f>
        <v>0.12857290968832744</v>
      </c>
    </row>
    <row r="91" spans="1:17" x14ac:dyDescent="0.25">
      <c r="A91" s="4">
        <v>41061</v>
      </c>
      <c r="B91">
        <f>'Lingots TA6V'!D91</f>
        <v>24.802</v>
      </c>
      <c r="C91">
        <f>Massifs!D128</f>
        <v>7.1871</v>
      </c>
      <c r="D91">
        <f>Copeaux!D131</f>
        <v>4.2439</v>
      </c>
      <c r="E91">
        <f>'Copeaux pour Ferro Ti'!D97</f>
        <v>3.0203000000000002</v>
      </c>
      <c r="F91">
        <f>'Ferro Titanium'!D111</f>
        <v>7.5617999999999999</v>
      </c>
      <c r="G91">
        <f>Eponges!D63</f>
        <v>12.6</v>
      </c>
      <c r="H91" s="12">
        <f>'TiO2'!D62</f>
        <v>4.2009226600039202</v>
      </c>
      <c r="I91" s="7">
        <f t="shared" si="23"/>
        <v>0.28977905007660676</v>
      </c>
      <c r="J91" s="14">
        <f t="shared" si="18"/>
        <v>0.35605134798255017</v>
      </c>
      <c r="K91" s="7">
        <f t="shared" si="24"/>
        <v>0.17111120070962019</v>
      </c>
      <c r="L91" s="14">
        <f t="shared" si="19"/>
        <v>0.18137651530917578</v>
      </c>
      <c r="M91" s="7">
        <f t="shared" si="25"/>
        <v>0.12177646963954521</v>
      </c>
      <c r="O91" s="8">
        <f t="shared" si="26"/>
        <v>0.28977905007660676</v>
      </c>
      <c r="P91" s="8">
        <f t="shared" si="27"/>
        <v>0.17111120070962019</v>
      </c>
      <c r="Q91" s="8">
        <f t="shared" si="28"/>
        <v>0.12177646963954521</v>
      </c>
    </row>
    <row r="92" spans="1:17" x14ac:dyDescent="0.25">
      <c r="A92" s="4">
        <v>41091</v>
      </c>
      <c r="B92">
        <f>'Lingots TA6V'!D92</f>
        <v>24.802</v>
      </c>
      <c r="C92">
        <f>Massifs!D129</f>
        <v>6.2831999999999999</v>
      </c>
      <c r="D92">
        <f>Copeaux!D132</f>
        <v>3.9407999999999999</v>
      </c>
      <c r="E92">
        <f>'Copeaux pour Ferro Ti'!D98</f>
        <v>2.7833000000000001</v>
      </c>
      <c r="F92">
        <f>'Ferro Titanium'!D112</f>
        <v>7.3441000000000001</v>
      </c>
      <c r="G92">
        <f>Eponges!D64</f>
        <v>12.9</v>
      </c>
      <c r="H92" s="12">
        <f>'TiO2'!D63</f>
        <v>4.4496852231284896</v>
      </c>
      <c r="I92" s="7">
        <f t="shared" si="23"/>
        <v>0.25333440851544231</v>
      </c>
      <c r="J92" s="14">
        <f t="shared" si="18"/>
        <v>0.34315480272093057</v>
      </c>
      <c r="K92" s="7">
        <f t="shared" si="24"/>
        <v>0.15889041206354326</v>
      </c>
      <c r="L92" s="14">
        <f t="shared" si="19"/>
        <v>0.17744551771705386</v>
      </c>
      <c r="M92" s="7">
        <f t="shared" si="25"/>
        <v>0.11222078864607693</v>
      </c>
      <c r="O92" s="8">
        <f t="shared" si="26"/>
        <v>0.25333440851544231</v>
      </c>
      <c r="P92" s="8">
        <f t="shared" si="27"/>
        <v>0.15889041206354326</v>
      </c>
      <c r="Q92" s="8">
        <f t="shared" si="28"/>
        <v>0.11222078864607693</v>
      </c>
    </row>
    <row r="93" spans="1:17" x14ac:dyDescent="0.25">
      <c r="A93" s="4">
        <v>41122</v>
      </c>
      <c r="B93" s="12">
        <f>'Lingots TA6V'!D93</f>
        <v>23.6997</v>
      </c>
      <c r="C93" s="12">
        <f>Massifs!D130</f>
        <v>5.8201999999999998</v>
      </c>
      <c r="D93" s="12">
        <f>Copeaux!D133</f>
        <v>3.3731</v>
      </c>
      <c r="E93" s="12">
        <f>'Copeaux pour Ferro Ti'!D99</f>
        <v>2.7227000000000001</v>
      </c>
      <c r="F93" s="12">
        <f>'Ferro Titanium'!D113</f>
        <v>7.0768000000000004</v>
      </c>
      <c r="G93" s="12">
        <f>Eponges!D65</f>
        <v>12.9</v>
      </c>
      <c r="H93" s="12">
        <f>'TiO2'!D64</f>
        <v>4.2061999999999999</v>
      </c>
      <c r="I93" s="7">
        <f t="shared" ref="I93:I95" si="29">C93/B93</f>
        <v>0.24558116769410582</v>
      </c>
      <c r="J93" s="14">
        <f t="shared" si="18"/>
        <v>0.32916315651327471</v>
      </c>
      <c r="K93" s="7">
        <f t="shared" ref="K93:K95" si="30">D93/B93</f>
        <v>0.14232669611851625</v>
      </c>
      <c r="L93" s="14">
        <f t="shared" si="19"/>
        <v>0.17213421046284635</v>
      </c>
      <c r="M93" s="7">
        <f t="shared" ref="M93:M95" si="31">E93/B93</f>
        <v>0.11488331075920792</v>
      </c>
      <c r="O93" s="8">
        <f t="shared" ref="O93:O95" si="32">I93</f>
        <v>0.24558116769410582</v>
      </c>
      <c r="P93" s="8">
        <f t="shared" ref="P93:P95" si="33">K93</f>
        <v>0.14232669611851625</v>
      </c>
      <c r="Q93" s="8">
        <f t="shared" ref="Q93:Q95" si="34">M93</f>
        <v>0.11488331075920792</v>
      </c>
    </row>
    <row r="94" spans="1:17" x14ac:dyDescent="0.25">
      <c r="A94" s="4">
        <v>41153</v>
      </c>
      <c r="B94" s="12">
        <f>'Lingots TA6V'!D94</f>
        <v>23.424099999999999</v>
      </c>
      <c r="C94" s="12">
        <f>Massifs!D131</f>
        <v>5.8974000000000002</v>
      </c>
      <c r="D94" s="12">
        <f>Copeaux!D134</f>
        <v>3.3069000000000002</v>
      </c>
      <c r="E94" s="12">
        <f>'Copeaux pour Ferro Ti'!D100</f>
        <v>2.7833000000000001</v>
      </c>
      <c r="F94" s="12">
        <f>'Ferro Titanium'!D114</f>
        <v>7.1264000000000003</v>
      </c>
      <c r="G94" s="12">
        <f>Eponges!D66</f>
        <v>12.5</v>
      </c>
      <c r="H94" s="12">
        <f>'TiO2'!D65</f>
        <v>4.282</v>
      </c>
      <c r="I94" s="7">
        <f t="shared" si="29"/>
        <v>0.25176634321062497</v>
      </c>
      <c r="J94" s="14">
        <f t="shared" si="18"/>
        <v>0.31684215038168834</v>
      </c>
      <c r="K94" s="7">
        <f t="shared" si="30"/>
        <v>0.14117511451880757</v>
      </c>
      <c r="L94" s="14">
        <f t="shared" si="19"/>
        <v>0.1670995425068903</v>
      </c>
      <c r="M94" s="7">
        <f t="shared" si="31"/>
        <v>0.11882206787027037</v>
      </c>
      <c r="O94" s="8">
        <f t="shared" si="32"/>
        <v>0.25176634321062497</v>
      </c>
      <c r="P94" s="8">
        <f t="shared" si="33"/>
        <v>0.14117511451880757</v>
      </c>
      <c r="Q94" s="8">
        <f t="shared" si="34"/>
        <v>0.11882206787027037</v>
      </c>
    </row>
    <row r="95" spans="1:17" x14ac:dyDescent="0.25">
      <c r="A95" s="4">
        <v>41183</v>
      </c>
      <c r="B95" s="12">
        <f>'Lingots TA6V'!D95</f>
        <v>23.424099999999999</v>
      </c>
      <c r="C95" s="12">
        <f>Massifs!D132</f>
        <v>5.8147000000000002</v>
      </c>
      <c r="D95" s="12">
        <f>Copeaux!D135</f>
        <v>3.1966999999999999</v>
      </c>
      <c r="E95" s="12">
        <f>'Copeaux pour Ferro Ti'!D101</f>
        <v>2.7006999999999999</v>
      </c>
      <c r="F95" s="12">
        <f>'Ferro Titanium'!D115</f>
        <v>7.1237000000000004</v>
      </c>
      <c r="G95" s="12">
        <f>Eponges!D67</f>
        <v>11.5</v>
      </c>
      <c r="H95" s="12">
        <f>'TiO2'!D66</f>
        <v>4.0072999999999999</v>
      </c>
      <c r="I95" s="7">
        <f t="shared" si="29"/>
        <v>0.24823579134310392</v>
      </c>
      <c r="J95" s="14">
        <f t="shared" si="18"/>
        <v>0.30716691810055718</v>
      </c>
      <c r="K95" s="7">
        <f t="shared" si="30"/>
        <v>0.13647055810041794</v>
      </c>
      <c r="L95" s="14">
        <f t="shared" si="19"/>
        <v>0.1631251512173614</v>
      </c>
      <c r="M95" s="7">
        <f t="shared" si="31"/>
        <v>0.11529578511020701</v>
      </c>
      <c r="O95" s="8">
        <f t="shared" si="32"/>
        <v>0.24823579134310392</v>
      </c>
      <c r="P95" s="8">
        <f t="shared" si="33"/>
        <v>0.13647055810041794</v>
      </c>
      <c r="Q95" s="8">
        <f t="shared" si="34"/>
        <v>0.11529578511020701</v>
      </c>
    </row>
    <row r="96" spans="1:17" x14ac:dyDescent="0.25">
      <c r="A96" s="4">
        <v>41214</v>
      </c>
      <c r="B96" s="12">
        <f>'Lingots TA6V'!D96</f>
        <v>23.424099999999999</v>
      </c>
      <c r="C96" s="12">
        <f>Massifs!D133</f>
        <v>5.6327999999999996</v>
      </c>
      <c r="D96" s="12">
        <f>Copeaux!D136</f>
        <v>3.0865</v>
      </c>
      <c r="E96" s="12">
        <f>'Copeaux pour Ferro Ti'!D102</f>
        <v>2.5794000000000001</v>
      </c>
      <c r="F96" s="12">
        <f>'Ferro Titanium'!D116</f>
        <v>6.7572000000000001</v>
      </c>
      <c r="G96" s="12">
        <f>Eponges!D68</f>
        <v>11.5</v>
      </c>
      <c r="H96" s="12">
        <f>'TiO2'!D67</f>
        <v>3.7027999999999999</v>
      </c>
      <c r="I96" s="7">
        <f t="shared" ref="I96:I97" si="35">C96/B96</f>
        <v>0.24047028487754063</v>
      </c>
      <c r="J96" s="14">
        <f t="shared" si="18"/>
        <v>0.29794333635784881</v>
      </c>
      <c r="K96" s="7">
        <f t="shared" ref="K96:K97" si="36">D96/B96</f>
        <v>0.13176600168202834</v>
      </c>
      <c r="L96" s="14">
        <f t="shared" si="19"/>
        <v>0.15980359871208483</v>
      </c>
      <c r="M96" s="7">
        <f t="shared" ref="M96:M97" si="37">E96/B96</f>
        <v>0.11011735776401228</v>
      </c>
      <c r="O96" s="8">
        <f t="shared" ref="O96:O97" si="38">I96</f>
        <v>0.24047028487754063</v>
      </c>
      <c r="P96" s="8">
        <f t="shared" ref="P96:P97" si="39">K96</f>
        <v>0.13176600168202834</v>
      </c>
      <c r="Q96" s="8">
        <f t="shared" ref="Q96:Q97" si="40">M96</f>
        <v>0.11011735776401228</v>
      </c>
    </row>
    <row r="97" spans="1:17" x14ac:dyDescent="0.25">
      <c r="A97" s="4">
        <v>41244</v>
      </c>
      <c r="B97" s="12">
        <f>'Lingots TA6V'!D97</f>
        <v>23.369</v>
      </c>
      <c r="C97" s="12">
        <f>Massifs!D134</f>
        <v>5.6493000000000002</v>
      </c>
      <c r="D97" s="12">
        <f>Copeaux!D137</f>
        <v>3.0865</v>
      </c>
      <c r="E97" s="12">
        <f>'Copeaux pour Ferro Ti'!D103</f>
        <v>2.7282000000000002</v>
      </c>
      <c r="F97" s="12">
        <f>'Ferro Titanium'!D117</f>
        <v>7.2201000000000004</v>
      </c>
      <c r="G97" s="12">
        <f>Eponges!D69</f>
        <v>11.3</v>
      </c>
      <c r="H97" s="12">
        <f>'TiO2'!D68</f>
        <v>3.6899000000000002</v>
      </c>
      <c r="I97" s="7">
        <f t="shared" si="35"/>
        <v>0.24174333518764177</v>
      </c>
      <c r="J97" s="14">
        <f t="shared" si="18"/>
        <v>0.28921206043515485</v>
      </c>
      <c r="K97" s="7">
        <f t="shared" si="36"/>
        <v>0.13207668278488596</v>
      </c>
      <c r="L97" s="14">
        <f t="shared" si="19"/>
        <v>0.15703187584507119</v>
      </c>
      <c r="M97" s="7">
        <f t="shared" si="37"/>
        <v>0.11674440498095769</v>
      </c>
      <c r="O97" s="8">
        <f t="shared" si="38"/>
        <v>0.24174333518764177</v>
      </c>
      <c r="P97" s="8">
        <f t="shared" si="39"/>
        <v>0.13207668278488596</v>
      </c>
      <c r="Q97" s="8">
        <f t="shared" si="40"/>
        <v>0.11674440498095769</v>
      </c>
    </row>
    <row r="98" spans="1:17" x14ac:dyDescent="0.25">
      <c r="A98" s="4">
        <v>41275</v>
      </c>
      <c r="B98" s="12">
        <f>'Lingots TA6V'!D98</f>
        <v>22.872900000000001</v>
      </c>
      <c r="C98" s="12">
        <f>Massifs!D135</f>
        <v>5.5115999999999996</v>
      </c>
      <c r="D98" s="12">
        <f>Copeaux!D138</f>
        <v>3.0865</v>
      </c>
      <c r="E98" s="12">
        <f>'Copeaux pour Ferro Ti'!D104</f>
        <v>2.7006999999999999</v>
      </c>
      <c r="F98" s="12">
        <f>'Ferro Titanium'!D118</f>
        <v>7.3304</v>
      </c>
      <c r="G98" s="12">
        <f>Eponges!D70</f>
        <v>11</v>
      </c>
      <c r="H98" s="12">
        <f>'TiO2'!D69</f>
        <v>3.9369999999999998</v>
      </c>
      <c r="I98" s="7">
        <f t="shared" ref="I98:I99" si="41">C98/B98</f>
        <v>0.2409663837991684</v>
      </c>
      <c r="J98" s="14">
        <f t="shared" si="18"/>
        <v>0.27925844767494545</v>
      </c>
      <c r="K98" s="7">
        <f t="shared" ref="K98:K99" si="42">D98/B98</f>
        <v>0.13494134980697681</v>
      </c>
      <c r="L98" s="14">
        <f t="shared" si="19"/>
        <v>0.154300952647099</v>
      </c>
      <c r="M98" s="7">
        <f t="shared" ref="M98:M99" si="43">E98/B98</f>
        <v>0.11807422757936246</v>
      </c>
      <c r="O98" s="8">
        <f t="shared" ref="O98:O99" si="44">I98</f>
        <v>0.2409663837991684</v>
      </c>
      <c r="P98" s="8">
        <f t="shared" ref="P98:P99" si="45">K98</f>
        <v>0.13494134980697681</v>
      </c>
      <c r="Q98" s="8">
        <f t="shared" ref="Q98:Q99" si="46">M98</f>
        <v>0.11807422757936246</v>
      </c>
    </row>
    <row r="99" spans="1:17" x14ac:dyDescent="0.25">
      <c r="A99" s="4">
        <v>41306</v>
      </c>
      <c r="B99" s="12">
        <f>'Lingots TA6V'!D99</f>
        <v>22.872900000000001</v>
      </c>
      <c r="C99" s="12">
        <f>Massifs!D136</f>
        <v>5.3048999999999999</v>
      </c>
      <c r="D99" s="12">
        <f>Copeaux!D139</f>
        <v>3.0865</v>
      </c>
      <c r="E99" s="12">
        <f>'Copeaux pour Ferro Ti'!D105</f>
        <v>2.7006999999999999</v>
      </c>
      <c r="F99" s="12">
        <f>'Ferro Titanium'!D119</f>
        <v>7.3441000000000001</v>
      </c>
      <c r="G99" s="12">
        <f>Eponges!D71</f>
        <v>10.9</v>
      </c>
      <c r="H99" s="12">
        <f>'TiO2'!D70</f>
        <v>3.8698999999999999</v>
      </c>
      <c r="I99" s="7">
        <f t="shared" si="41"/>
        <v>0.23192948860879031</v>
      </c>
      <c r="J99" s="14">
        <f t="shared" si="18"/>
        <v>0.2697743958969771</v>
      </c>
      <c r="K99" s="7">
        <f t="shared" si="42"/>
        <v>0.13494134980697681</v>
      </c>
      <c r="L99" s="14">
        <f t="shared" si="19"/>
        <v>0.15109527246064111</v>
      </c>
      <c r="M99" s="7">
        <f t="shared" si="43"/>
        <v>0.11807422757936246</v>
      </c>
      <c r="O99" s="8">
        <f t="shared" si="44"/>
        <v>0.23192948860879031</v>
      </c>
      <c r="P99" s="8">
        <f t="shared" si="45"/>
        <v>0.13494134980697681</v>
      </c>
      <c r="Q99" s="8">
        <f t="shared" si="46"/>
        <v>0.11807422757936246</v>
      </c>
    </row>
    <row r="100" spans="1:17" x14ac:dyDescent="0.25">
      <c r="A100" s="4">
        <v>41334</v>
      </c>
      <c r="B100" s="12">
        <f>'Lingots TA6V'!D100</f>
        <v>22.5974</v>
      </c>
      <c r="C100" s="12">
        <f>Massifs!D137</f>
        <v>5.1368</v>
      </c>
      <c r="D100" s="12">
        <f>Copeaux!D140</f>
        <v>2.9651999999999998</v>
      </c>
      <c r="E100" s="12">
        <f>'Copeaux pour Ferro Ti'!D106</f>
        <v>2.6785999999999999</v>
      </c>
      <c r="F100" s="12">
        <f>'Ferro Titanium'!D120</f>
        <v>7.2972999999999999</v>
      </c>
      <c r="G100" s="12">
        <f>Eponges!D72</f>
        <v>10.9</v>
      </c>
      <c r="H100" s="12">
        <f>'TiO2'!D71</f>
        <v>3.8149999999999999</v>
      </c>
      <c r="I100" s="7">
        <f t="shared" ref="I100:I101" si="47">C100/B100</f>
        <v>0.22731818704806747</v>
      </c>
      <c r="J100" s="14">
        <f t="shared" ref="J100:J101" si="48">AVERAGE(I89:I100)</f>
        <v>0.26105775727389807</v>
      </c>
      <c r="K100" s="7">
        <f t="shared" ref="K100:K101" si="49">D100/B100</f>
        <v>0.13121863577225698</v>
      </c>
      <c r="L100" s="14">
        <f t="shared" ref="L100:L101" si="50">AVERAGE(K89:K100)</f>
        <v>0.14748928992591201</v>
      </c>
      <c r="M100" s="7">
        <f t="shared" ref="M100:M101" si="51">E100/B100</f>
        <v>0.11853576075123685</v>
      </c>
      <c r="O100" s="8">
        <f t="shared" ref="O100:O101" si="52">I100</f>
        <v>0.22731818704806747</v>
      </c>
      <c r="P100" s="8">
        <f t="shared" ref="P100:P101" si="53">K100</f>
        <v>0.13121863577225698</v>
      </c>
      <c r="Q100" s="8">
        <f t="shared" ref="Q100:Q101" si="54">M100</f>
        <v>0.11853576075123685</v>
      </c>
    </row>
    <row r="101" spans="1:17" x14ac:dyDescent="0.25">
      <c r="A101" s="4">
        <v>41365</v>
      </c>
      <c r="B101" s="12">
        <f>'Lingots TA6V'!D101</f>
        <v>22.5974</v>
      </c>
      <c r="C101" s="12">
        <f>Massifs!D138</f>
        <v>4.9190583749999996</v>
      </c>
      <c r="D101" s="12">
        <f>Copeaux!D141</f>
        <v>2.824669375</v>
      </c>
      <c r="E101" s="12">
        <f>'Copeaux pour Ferro Ti'!D107</f>
        <v>2.4526397499999999</v>
      </c>
      <c r="F101" s="12">
        <f>'Ferro Titanium'!D121</f>
        <v>6.8618797499999999</v>
      </c>
      <c r="G101" s="12">
        <f>Eponges!D73</f>
        <v>10.9</v>
      </c>
      <c r="H101" s="12">
        <f>'TiO2'!D72</f>
        <v>3.7696785345306001</v>
      </c>
      <c r="I101" s="7">
        <f t="shared" si="47"/>
        <v>0.21768249333994175</v>
      </c>
      <c r="J101" s="14">
        <f t="shared" si="48"/>
        <v>0.25034899924162418</v>
      </c>
      <c r="K101" s="7">
        <f t="shared" si="49"/>
        <v>0.12499975107755759</v>
      </c>
      <c r="L101" s="14">
        <f t="shared" si="50"/>
        <v>0.14325314699382832</v>
      </c>
      <c r="M101" s="7">
        <f t="shared" si="51"/>
        <v>0.1085363692283183</v>
      </c>
      <c r="O101" s="8">
        <f t="shared" si="52"/>
        <v>0.21768249333994175</v>
      </c>
      <c r="P101" s="8">
        <f t="shared" si="53"/>
        <v>0.12499975107755759</v>
      </c>
      <c r="Q101" s="8">
        <f t="shared" si="54"/>
        <v>0.1085363692283183</v>
      </c>
    </row>
    <row r="102" spans="1:17" x14ac:dyDescent="0.25">
      <c r="A102" s="4">
        <v>41395</v>
      </c>
      <c r="B102" s="12">
        <f>'Lingots TA6V'!D102</f>
        <v>22.5974</v>
      </c>
      <c r="C102" s="12">
        <f>Massifs!D139</f>
        <v>4.0454777000000002</v>
      </c>
      <c r="D102" s="12">
        <f>Copeaux!D142</f>
        <v>2.6455440000000001</v>
      </c>
      <c r="E102" s="12">
        <f>'Copeaux pour Ferro Ti'!D108</f>
        <v>2.2266661999999999</v>
      </c>
      <c r="F102" s="12">
        <f>'Ferro Titanium'!D122</f>
        <v>6.3382825</v>
      </c>
      <c r="G102" s="12">
        <f>Eponges!D74</f>
        <v>10.9</v>
      </c>
      <c r="H102" s="12">
        <f>'TiO2'!D73</f>
        <v>3.73521821983516</v>
      </c>
      <c r="I102" s="7">
        <f t="shared" ref="I102:I103" si="55">C102/B102</f>
        <v>0.17902403373839468</v>
      </c>
      <c r="J102" s="14">
        <f t="shared" ref="J102:J103" si="56">AVERAGE(I91:I102)</f>
        <v>0.23898591395328575</v>
      </c>
      <c r="K102" s="7">
        <f t="shared" ref="K102:K103" si="57">D102/B102</f>
        <v>0.11707293759459053</v>
      </c>
      <c r="L102" s="14">
        <f t="shared" ref="L102:L103" si="58">AVERAGE(K91:K102)</f>
        <v>0.13808255750301485</v>
      </c>
      <c r="M102" s="7">
        <f t="shared" ref="M102:M103" si="59">E102/B102</f>
        <v>9.8536389142113684E-2</v>
      </c>
    </row>
    <row r="103" spans="1:17" x14ac:dyDescent="0.25">
      <c r="A103" s="4">
        <v>41426</v>
      </c>
      <c r="B103" s="12">
        <f>'Lingots TA6V'!D103</f>
        <v>22.3218</v>
      </c>
      <c r="C103" s="12">
        <f>Massifs!D140</f>
        <v>3.8856427500000001</v>
      </c>
      <c r="D103" s="12">
        <f>Copeaux!D143</f>
        <v>2.5904284999999998</v>
      </c>
      <c r="E103" s="12">
        <f>'Copeaux pour Ferro Ti'!D109</f>
        <v>2.1495044999999999</v>
      </c>
      <c r="F103" s="12">
        <f>'Ferro Titanium'!D123</f>
        <v>6.1453782500000003</v>
      </c>
      <c r="G103" s="12">
        <f>Eponges!D75</f>
        <v>10.9</v>
      </c>
      <c r="H103" s="12">
        <f>'TiO2'!D74</f>
        <v>3.6395942791020399</v>
      </c>
      <c r="I103" s="7">
        <f t="shared" si="55"/>
        <v>0.17407389861032713</v>
      </c>
      <c r="J103" s="14">
        <f t="shared" si="56"/>
        <v>0.22934381799776241</v>
      </c>
      <c r="K103" s="7">
        <f t="shared" si="57"/>
        <v>0.11604926574021808</v>
      </c>
      <c r="L103" s="14">
        <f t="shared" si="58"/>
        <v>0.13349406292223134</v>
      </c>
      <c r="M103" s="7">
        <f t="shared" si="59"/>
        <v>9.6296199231244786E-2</v>
      </c>
    </row>
    <row r="104" spans="1:17" x14ac:dyDescent="0.25">
      <c r="A104" s="4">
        <v>41456</v>
      </c>
      <c r="B104" s="12">
        <f>'Lingots TA6V'!D104</f>
        <v>21.770600000000002</v>
      </c>
      <c r="C104" s="12">
        <f>Massifs!D141</f>
        <v>3.8580999999999999</v>
      </c>
      <c r="D104" s="12">
        <f>Copeaux!D144</f>
        <v>2.5352999999999999</v>
      </c>
      <c r="E104" s="12">
        <f>'Copeaux pour Ferro Ti'!D110</f>
        <v>2.0255000000000001</v>
      </c>
      <c r="F104" s="12">
        <f>'Ferro Titanium'!D124</f>
        <v>6.0627000000000004</v>
      </c>
      <c r="G104" s="12">
        <f>Eponges!D76</f>
        <v>10.75</v>
      </c>
      <c r="H104" s="12">
        <f>'TiO2'!D75</f>
        <v>3.5788000000000002</v>
      </c>
      <c r="I104" s="7">
        <f t="shared" ref="I104:I105" si="60">C104/B104</f>
        <v>0.17721606202860737</v>
      </c>
      <c r="J104" s="14">
        <f t="shared" ref="J104:J105" si="61">AVERAGE(I93:I104)</f>
        <v>0.22300062245719285</v>
      </c>
      <c r="K104" s="7">
        <f t="shared" ref="K104:K105" si="62">D104/B104</f>
        <v>0.11645521942436128</v>
      </c>
      <c r="L104" s="14">
        <f t="shared" ref="L104:L105" si="63">AVERAGE(K93:K104)</f>
        <v>0.12995779686896616</v>
      </c>
      <c r="M104" s="7">
        <f t="shared" ref="M104:M105" si="64">E104/B104</f>
        <v>9.3038317731252235E-2</v>
      </c>
    </row>
    <row r="105" spans="1:17" x14ac:dyDescent="0.25">
      <c r="A105" s="4">
        <v>41487</v>
      </c>
      <c r="B105" s="12">
        <f>'Lingots TA6V'!D105</f>
        <v>21.109200000000001</v>
      </c>
      <c r="C105" s="12">
        <f>Massifs!D142</f>
        <v>3.8801000000000001</v>
      </c>
      <c r="D105" s="12">
        <f>Copeaux!D145</f>
        <v>2.5794000000000001</v>
      </c>
      <c r="E105" s="12">
        <f>'Copeaux pour Ferro Ti'!D111</f>
        <v>1.9952000000000001</v>
      </c>
      <c r="F105" s="12">
        <f>'Ferro Titanium'!D125</f>
        <v>6.2610999999999999</v>
      </c>
      <c r="G105" s="12">
        <f>Eponges!D77</f>
        <v>10.75</v>
      </c>
      <c r="H105" s="12">
        <f>'TiO2'!D76</f>
        <v>3.2725</v>
      </c>
      <c r="I105" s="7">
        <f t="shared" si="60"/>
        <v>0.18381085024539062</v>
      </c>
      <c r="J105" s="14">
        <f t="shared" si="61"/>
        <v>0.21785309600313321</v>
      </c>
      <c r="K105" s="7">
        <f t="shared" si="62"/>
        <v>0.12219316696037746</v>
      </c>
      <c r="L105" s="14">
        <f t="shared" si="63"/>
        <v>0.12828000277245463</v>
      </c>
      <c r="M105" s="7">
        <f t="shared" si="64"/>
        <v>9.4518030053246924E-2</v>
      </c>
    </row>
    <row r="106" spans="1:17" x14ac:dyDescent="0.25">
      <c r="A106" s="4">
        <v>41518</v>
      </c>
      <c r="B106" s="12">
        <f>'Lingots TA6V'!D106</f>
        <v>20.8888</v>
      </c>
      <c r="C106" s="12">
        <f>Massifs!D143</f>
        <v>3.9821</v>
      </c>
      <c r="D106" s="12">
        <f>Copeaux!D146</f>
        <v>2.6455000000000002</v>
      </c>
      <c r="E106" s="12">
        <f>'Copeaux pour Ferro Ti'!D112</f>
        <v>2.0531000000000001</v>
      </c>
      <c r="F106" s="12">
        <f>'Ferro Titanium'!D126</f>
        <v>6.0765000000000002</v>
      </c>
      <c r="G106" s="12">
        <f>Eponges!D78</f>
        <v>10.75</v>
      </c>
      <c r="H106" s="12">
        <f>'TiO2'!D77</f>
        <v>3.2827999999999999</v>
      </c>
      <c r="I106" s="7">
        <f t="shared" ref="I106:I107" si="65">C106/B106</f>
        <v>0.19063325801386388</v>
      </c>
      <c r="J106" s="14">
        <f t="shared" ref="J106:J107" si="66">AVERAGE(I95:I106)</f>
        <v>0.2127586722367365</v>
      </c>
      <c r="K106" s="7">
        <f t="shared" ref="K106:K107" si="67">D106/B106</f>
        <v>0.12664681551836393</v>
      </c>
      <c r="L106" s="14">
        <f t="shared" ref="L106:L107" si="68">AVERAGE(K95:K106)</f>
        <v>0.12706931118908432</v>
      </c>
      <c r="M106" s="7">
        <f t="shared" ref="M106:M107" si="69">E106/B106</f>
        <v>9.8287120370724984E-2</v>
      </c>
    </row>
    <row r="107" spans="1:17" x14ac:dyDescent="0.25">
      <c r="A107" s="4">
        <v>41548</v>
      </c>
      <c r="B107" s="12">
        <f>'Lingots TA6V'!D107</f>
        <v>20.5305</v>
      </c>
      <c r="C107" s="12">
        <f>Massifs!D144</f>
        <v>4.1887999999999996</v>
      </c>
      <c r="D107" s="12">
        <f>Copeaux!D147</f>
        <v>2.6179999999999999</v>
      </c>
      <c r="E107" s="12">
        <f>'Copeaux pour Ferro Ti'!D113</f>
        <v>2.1082000000000001</v>
      </c>
      <c r="F107" s="12">
        <f>'Ferro Titanium'!D127</f>
        <v>5.9938000000000002</v>
      </c>
      <c r="G107" s="12">
        <f>Eponges!D79</f>
        <v>10.75</v>
      </c>
      <c r="H107" s="12">
        <f>'TiO2'!D78</f>
        <v>3.5625</v>
      </c>
      <c r="I107" s="7">
        <f t="shared" si="65"/>
        <v>0.20402815323543019</v>
      </c>
      <c r="J107" s="14">
        <f t="shared" si="66"/>
        <v>0.20907470239443035</v>
      </c>
      <c r="K107" s="7">
        <f t="shared" si="67"/>
        <v>0.12751759577214389</v>
      </c>
      <c r="L107" s="14">
        <f t="shared" si="68"/>
        <v>0.12632323099506149</v>
      </c>
      <c r="M107" s="7">
        <f t="shared" si="69"/>
        <v>0.1026862472906164</v>
      </c>
    </row>
    <row r="108" spans="1:17" x14ac:dyDescent="0.25">
      <c r="A108" s="4">
        <v>41579</v>
      </c>
      <c r="B108" s="12">
        <f>'Lingots TA6V'!D108</f>
        <v>20.337599999999998</v>
      </c>
      <c r="C108" s="12">
        <f>Massifs!D145</f>
        <v>4.2880000000000003</v>
      </c>
      <c r="D108" s="12">
        <f>Copeaux!D148</f>
        <v>2.5573999999999999</v>
      </c>
      <c r="E108" s="12">
        <f>'Copeaux pour Ferro Ti'!D114</f>
        <v>2.0943999999999998</v>
      </c>
      <c r="F108" s="12">
        <f>'Ferro Titanium'!D128</f>
        <v>5.7651000000000003</v>
      </c>
      <c r="G108" s="12">
        <f>Eponges!D80</f>
        <v>10.75</v>
      </c>
      <c r="H108" s="12">
        <f>'TiO2'!D79</f>
        <v>3.4906000000000001</v>
      </c>
      <c r="I108" s="7">
        <f t="shared" ref="I108" si="70">C108/B108</f>
        <v>0.21084100385492882</v>
      </c>
      <c r="J108" s="14">
        <f t="shared" ref="J108" si="71">AVERAGE(I97:I108)</f>
        <v>0.20660559564254602</v>
      </c>
      <c r="K108" s="7">
        <f t="shared" ref="K108" si="72">D108/B108</f>
        <v>0.12574738415545592</v>
      </c>
      <c r="L108" s="14">
        <f t="shared" ref="L108" si="73">AVERAGE(K97:K108)</f>
        <v>0.12582167953451379</v>
      </c>
      <c r="M108" s="7">
        <f t="shared" ref="M108" si="74">E108/B108</f>
        <v>0.10298166942018724</v>
      </c>
    </row>
    <row r="109" spans="1:17" x14ac:dyDescent="0.25">
      <c r="A109" s="4">
        <v>41609</v>
      </c>
      <c r="B109" s="12">
        <f>'Lingots TA6V'!D109</f>
        <v>19.676200000000001</v>
      </c>
      <c r="C109" s="12">
        <f>Massifs!D146</f>
        <v>4.4092000000000002</v>
      </c>
      <c r="D109" s="12">
        <f>Copeaux!D149</f>
        <v>2.5903999999999998</v>
      </c>
      <c r="E109" s="12">
        <f>'Copeaux pour Ferro Ti'!D115</f>
        <v>2.1219000000000001</v>
      </c>
      <c r="F109" s="12">
        <f>'Ferro Titanium'!D129</f>
        <v>5.7595999999999998</v>
      </c>
      <c r="G109" s="12">
        <f>Eponges!D81</f>
        <v>10.75</v>
      </c>
      <c r="H109" s="12">
        <f>'TiO2'!D80</f>
        <v>3.5609000000000002</v>
      </c>
      <c r="I109" s="7">
        <f t="shared" ref="I109" si="75">C109/B109</f>
        <v>0.22408798446854575</v>
      </c>
      <c r="J109" s="14">
        <f t="shared" ref="J109" si="76">AVERAGE(I98:I109)</f>
        <v>0.20513431641595467</v>
      </c>
      <c r="K109" s="7">
        <f t="shared" ref="K109" si="77">D109/B109</f>
        <v>0.13165143676116323</v>
      </c>
      <c r="L109" s="14">
        <f t="shared" ref="L109" si="78">AVERAGE(K98:K109)</f>
        <v>0.12578624236587024</v>
      </c>
      <c r="M109" s="7">
        <f t="shared" ref="M109" si="79">E109/B109</f>
        <v>0.10784094489789695</v>
      </c>
    </row>
    <row r="110" spans="1:17" x14ac:dyDescent="0.25">
      <c r="A110" s="4">
        <v>41640</v>
      </c>
      <c r="B110" s="12">
        <f>'Lingots TA6V'!D110</f>
        <v>19.180199999999999</v>
      </c>
      <c r="C110" s="12">
        <f>Massifs!D147</f>
        <v>4.7069000000000001</v>
      </c>
      <c r="D110" s="12">
        <f>Copeaux!D150</f>
        <v>2.7667999999999999</v>
      </c>
      <c r="E110" s="12">
        <f>'Copeaux pour Ferro Ti'!D116</f>
        <v>2.2046000000000001</v>
      </c>
      <c r="F110" s="12">
        <f>'Ferro Titanium'!D130</f>
        <v>6.0736999999999997</v>
      </c>
      <c r="G110" s="12">
        <f>Eponges!D82</f>
        <v>10.75</v>
      </c>
      <c r="H110" s="12">
        <f>'TiO2'!D81</f>
        <v>3.6755</v>
      </c>
      <c r="I110" s="7">
        <f t="shared" ref="I110:I112" si="80">C110/B110</f>
        <v>0.24540411465990972</v>
      </c>
      <c r="J110" s="14">
        <f t="shared" ref="J110:J112" si="81">AVERAGE(I99:I110)</f>
        <v>0.2055041273210165</v>
      </c>
      <c r="K110" s="7">
        <f t="shared" ref="K110:K112" si="82">D110/B110</f>
        <v>0.14425292749814914</v>
      </c>
      <c r="L110" s="14">
        <f t="shared" ref="L110:L112" si="83">AVERAGE(K99:K110)</f>
        <v>0.12656220717346792</v>
      </c>
      <c r="M110" s="7">
        <f t="shared" ref="M110:M112" si="84">E110/B110</f>
        <v>0.11494145003701735</v>
      </c>
    </row>
    <row r="111" spans="1:17" x14ac:dyDescent="0.25">
      <c r="A111" s="4">
        <v>41671</v>
      </c>
      <c r="B111" s="12">
        <f>'Lingots TA6V'!D111</f>
        <v>19.07</v>
      </c>
      <c r="C111" s="12">
        <f>Massifs!D148</f>
        <v>5.0982000000000003</v>
      </c>
      <c r="D111" s="12">
        <f>Copeaux!D151</f>
        <v>3.1139999999999999</v>
      </c>
      <c r="E111" s="12">
        <f>'Copeaux pour Ferro Ti'!D117</f>
        <v>2.4388999999999998</v>
      </c>
      <c r="F111" s="12">
        <f>'Ferro Titanium'!D131</f>
        <v>6.4485000000000001</v>
      </c>
      <c r="G111" s="12">
        <f>Eponges!D83</f>
        <v>10.375</v>
      </c>
      <c r="H111" s="12">
        <f>'TiO2'!D82</f>
        <v>3.8645999999999998</v>
      </c>
      <c r="I111" s="7">
        <f t="shared" si="80"/>
        <v>0.26734137388568435</v>
      </c>
      <c r="J111" s="14">
        <f t="shared" si="81"/>
        <v>0.20845511776075765</v>
      </c>
      <c r="K111" s="7">
        <f t="shared" si="82"/>
        <v>0.16329313057157838</v>
      </c>
      <c r="L111" s="14">
        <f t="shared" si="83"/>
        <v>0.12892485557051805</v>
      </c>
      <c r="M111" s="7">
        <f t="shared" si="84"/>
        <v>0.12789197692711063</v>
      </c>
    </row>
    <row r="112" spans="1:17" x14ac:dyDescent="0.25">
      <c r="A112" s="4">
        <v>41699</v>
      </c>
      <c r="B112" s="12">
        <f>'Lingots TA6V'!D112</f>
        <v>18.188099999999999</v>
      </c>
      <c r="C112" s="12">
        <f>Massifs!D149</f>
        <v>5.1670999999999996</v>
      </c>
      <c r="D112" s="12">
        <f>Copeaux!D152</f>
        <v>3.1554000000000002</v>
      </c>
      <c r="E112" s="12">
        <f>'Copeaux pour Ferro Ti'!D118</f>
        <v>2.4802</v>
      </c>
      <c r="F112" s="12">
        <f>'Ferro Titanium'!D132</f>
        <v>6.4210000000000003</v>
      </c>
      <c r="G112" s="12">
        <f>Eponges!D84</f>
        <v>10.125</v>
      </c>
      <c r="H112" s="12">
        <f>'TiO2'!D83</f>
        <v>3.9449999999999998</v>
      </c>
      <c r="I112" s="7">
        <f t="shared" si="80"/>
        <v>0.28409234609442435</v>
      </c>
      <c r="J112" s="14">
        <f t="shared" si="81"/>
        <v>0.21318629768128738</v>
      </c>
      <c r="K112" s="7">
        <f t="shared" si="82"/>
        <v>0.17348706022069377</v>
      </c>
      <c r="L112" s="14">
        <f t="shared" si="83"/>
        <v>0.13244722427455444</v>
      </c>
      <c r="M112" s="7">
        <f t="shared" si="84"/>
        <v>0.13636388627729121</v>
      </c>
    </row>
    <row r="113" spans="1:13" x14ac:dyDescent="0.25">
      <c r="A113" s="4">
        <v>41730</v>
      </c>
      <c r="B113" s="12">
        <f>'Lingots TA6V'!D113</f>
        <v>18.187999999999999</v>
      </c>
      <c r="C113" s="12">
        <f>Massifs!D150</f>
        <v>5.4564000000000004</v>
      </c>
      <c r="D113" s="12">
        <f>Copeaux!D153</f>
        <v>3.238</v>
      </c>
      <c r="E113" s="12">
        <f>'Copeaux pour Ferro Ti'!D119</f>
        <v>2.4940000000000002</v>
      </c>
      <c r="F113" s="12">
        <f>'Ferro Titanium'!D133</f>
        <v>6.4071999999999996</v>
      </c>
      <c r="G113" s="12">
        <f>Eponges!D85</f>
        <v>10.125</v>
      </c>
      <c r="H113" s="12">
        <f>'TiO2'!D84</f>
        <v>3.9628999999999999</v>
      </c>
      <c r="I113" s="7">
        <f t="shared" ref="I113:I115" si="85">C113/B113</f>
        <v>0.30000000000000004</v>
      </c>
      <c r="J113" s="14">
        <f t="shared" ref="J113:J115" si="86">AVERAGE(I102:I113)</f>
        <v>0.2200460899029589</v>
      </c>
      <c r="K113" s="7">
        <f t="shared" ref="K113:K115" si="87">D113/B113</f>
        <v>0.17802946998020674</v>
      </c>
      <c r="L113" s="14">
        <f t="shared" ref="L113:L115" si="88">AVERAGE(K102:K113)</f>
        <v>0.13686636751644185</v>
      </c>
      <c r="M113" s="7">
        <f t="shared" ref="M113:M115" si="89">E113/B113</f>
        <v>0.13712337805146252</v>
      </c>
    </row>
    <row r="114" spans="1:13" x14ac:dyDescent="0.25">
      <c r="A114" s="4">
        <v>41760</v>
      </c>
      <c r="B114" s="12">
        <f>'Lingots TA6V'!D114</f>
        <v>18.684000000000001</v>
      </c>
      <c r="C114" s="12">
        <f>Massifs!D151</f>
        <v>6.0627000000000004</v>
      </c>
      <c r="D114" s="12">
        <f>Copeaux!D154</f>
        <v>3.6265999999999998</v>
      </c>
      <c r="E114" s="12">
        <f>'Copeaux pour Ferro Ti'!D120</f>
        <v>2.5352999999999999</v>
      </c>
      <c r="F114" s="12">
        <f>'Ferro Titanium'!D134</f>
        <v>6.4926000000000004</v>
      </c>
      <c r="G114" s="12">
        <f>Eponges!D86</f>
        <v>10.125</v>
      </c>
      <c r="H114" s="12">
        <f>'TiO2'!D85</f>
        <v>4.4469000000000003</v>
      </c>
      <c r="I114" s="7">
        <f t="shared" si="85"/>
        <v>0.32448619139370583</v>
      </c>
      <c r="J114" s="14">
        <f t="shared" si="86"/>
        <v>0.23216793637423483</v>
      </c>
      <c r="K114" s="7">
        <f t="shared" si="87"/>
        <v>0.19410190537358166</v>
      </c>
      <c r="L114" s="14">
        <f t="shared" si="88"/>
        <v>0.14328544816469113</v>
      </c>
      <c r="M114" s="7">
        <f t="shared" si="89"/>
        <v>0.13569364161849709</v>
      </c>
    </row>
    <row r="115" spans="1:13" x14ac:dyDescent="0.25">
      <c r="A115" s="4">
        <v>41791</v>
      </c>
      <c r="B115" s="12">
        <f>'Lingots TA6V'!D115</f>
        <v>18.463000000000001</v>
      </c>
      <c r="C115" s="12">
        <f>Massifs!D152</f>
        <v>6.5587</v>
      </c>
      <c r="D115" s="12">
        <f>Copeaux!D155</f>
        <v>3.7892000000000001</v>
      </c>
      <c r="E115" s="12">
        <f>'Copeaux pour Ferro Ti'!D121</f>
        <v>2.5352999999999999</v>
      </c>
      <c r="F115" s="12">
        <f>'Ferro Titanium'!D135</f>
        <v>6.6139000000000001</v>
      </c>
      <c r="G115" s="12">
        <f>Eponges!D87</f>
        <v>9.9499999999999993</v>
      </c>
      <c r="H115" s="12">
        <f>'TiO2'!D86</f>
        <v>4.3434999999999997</v>
      </c>
      <c r="I115" s="7">
        <f t="shared" si="85"/>
        <v>0.35523479391214863</v>
      </c>
      <c r="J115" s="14">
        <f t="shared" si="86"/>
        <v>0.24726467764938662</v>
      </c>
      <c r="K115" s="7">
        <f t="shared" si="87"/>
        <v>0.20523208579320804</v>
      </c>
      <c r="L115" s="14">
        <f t="shared" si="88"/>
        <v>0.15071734983577362</v>
      </c>
      <c r="M115" s="7">
        <f t="shared" si="89"/>
        <v>0.13731787900124573</v>
      </c>
    </row>
    <row r="116" spans="1:13" x14ac:dyDescent="0.25">
      <c r="A116" s="4">
        <v>41821</v>
      </c>
      <c r="B116" s="12">
        <f>'Lingots TA6V'!D116</f>
        <v>19.014847499999998</v>
      </c>
      <c r="C116" s="12">
        <f>Massifs!D153</f>
        <v>6.7240909999999996</v>
      </c>
      <c r="D116" s="12">
        <f>Copeaux!D156</f>
        <v>3.858085</v>
      </c>
      <c r="E116" s="12">
        <f>'Copeaux pour Ferro Ti'!D122</f>
        <v>2.4939763749999999</v>
      </c>
      <c r="F116" s="12">
        <f>'Ferro Titanium'!D136</f>
        <v>6.5311867499999998</v>
      </c>
      <c r="G116" s="12">
        <f>Eponges!D88</f>
        <v>9.9499999999999993</v>
      </c>
      <c r="H116" s="12">
        <f>'TiO2'!D87</f>
        <v>4.3633973457563702</v>
      </c>
      <c r="I116" s="7">
        <f t="shared" ref="I116:I121" si="90">C116/B116</f>
        <v>0.3536231884057971</v>
      </c>
      <c r="J116" s="14">
        <f t="shared" ref="J116:J121" si="91">AVERAGE(I105:I116)</f>
        <v>0.26196527151415244</v>
      </c>
      <c r="K116" s="7">
        <f t="shared" ref="K116:K121" si="92">D116/B116</f>
        <v>0.20289855072463769</v>
      </c>
      <c r="L116" s="14">
        <f t="shared" ref="L116:L121" si="93">AVERAGE(K105:K116)</f>
        <v>0.15792096077746332</v>
      </c>
      <c r="M116" s="7">
        <f t="shared" ref="M116:M121" si="94">E116/B116</f>
        <v>0.13115942028985508</v>
      </c>
    </row>
    <row r="117" spans="1:13" x14ac:dyDescent="0.25">
      <c r="A117" s="4">
        <v>41852</v>
      </c>
      <c r="B117" s="12">
        <f>'Lingots TA6V'!D117</f>
        <v>19.014847499999998</v>
      </c>
      <c r="C117" s="12">
        <f>Massifs!D154</f>
        <v>6.7240909999999996</v>
      </c>
      <c r="D117" s="12">
        <f>Copeaux!D157</f>
        <v>3.858085</v>
      </c>
      <c r="E117" s="12">
        <f>'Copeaux pour Ferro Ti'!D123</f>
        <v>2.4581512999999999</v>
      </c>
      <c r="F117" s="12">
        <f>'Ferro Titanium'!D137</f>
        <v>6.5036290000000001</v>
      </c>
      <c r="G117" s="12">
        <f>Eponges!D89</f>
        <v>9.9499999999999993</v>
      </c>
      <c r="H117" s="12">
        <f>'TiO2'!D88</f>
        <v>4.2697674997499204</v>
      </c>
      <c r="I117" s="7">
        <f t="shared" si="90"/>
        <v>0.3536231884057971</v>
      </c>
      <c r="J117" s="14">
        <f t="shared" si="91"/>
        <v>0.27611629969418633</v>
      </c>
      <c r="K117" s="7">
        <f t="shared" si="92"/>
        <v>0.20289855072463769</v>
      </c>
      <c r="L117" s="14">
        <f t="shared" si="93"/>
        <v>0.164646409424485</v>
      </c>
      <c r="M117" s="7">
        <f t="shared" si="94"/>
        <v>0.1292753623188406</v>
      </c>
    </row>
    <row r="118" spans="1:13" x14ac:dyDescent="0.25">
      <c r="A118" s="4">
        <v>41883</v>
      </c>
      <c r="B118" s="12">
        <f>'Lingots TA6V'!D118</f>
        <v>19.014847499999998</v>
      </c>
      <c r="C118" s="12">
        <f>Massifs!D155</f>
        <v>6.7240909999999996</v>
      </c>
      <c r="D118" s="12">
        <f>Copeaux!D158</f>
        <v>3.8718638749999998</v>
      </c>
      <c r="E118" s="12">
        <f>'Copeaux pour Ferro Ti'!D124</f>
        <v>2.4250820000000002</v>
      </c>
      <c r="F118" s="12">
        <f>'Ferro Titanium'!D138</f>
        <v>6.4485134999999998</v>
      </c>
      <c r="G118" s="12">
        <f>Eponges!D90</f>
        <v>9.85</v>
      </c>
      <c r="H118" s="12">
        <f>'TiO2'!D89</f>
        <v>4.2188879224217901</v>
      </c>
      <c r="I118" s="7">
        <f t="shared" si="90"/>
        <v>0.3536231884057971</v>
      </c>
      <c r="J118" s="14">
        <f t="shared" si="91"/>
        <v>0.28969879389351405</v>
      </c>
      <c r="K118" s="7">
        <f t="shared" si="92"/>
        <v>0.2036231884057971</v>
      </c>
      <c r="L118" s="14">
        <f t="shared" si="93"/>
        <v>0.17106110716510445</v>
      </c>
      <c r="M118" s="7">
        <f t="shared" si="94"/>
        <v>0.12753623188405799</v>
      </c>
    </row>
    <row r="119" spans="1:13" x14ac:dyDescent="0.25">
      <c r="A119" s="4">
        <v>41913</v>
      </c>
      <c r="B119" s="12">
        <f>'Lingots TA6V'!D119</f>
        <v>19.014847499999998</v>
      </c>
      <c r="C119" s="12">
        <f>Massifs!D156</f>
        <v>6.7240909999999996</v>
      </c>
      <c r="D119" s="12">
        <f>Copeaux!D159</f>
        <v>3.9132004999999999</v>
      </c>
      <c r="E119" s="12">
        <f>'Copeaux pour Ferro Ti'!D125</f>
        <v>2.2597355000000001</v>
      </c>
      <c r="F119" s="12">
        <f>'Ferro Titanium'!D139</f>
        <v>6.4485134999999998</v>
      </c>
      <c r="G119" s="12">
        <f>Eponges!D91</f>
        <v>9.85</v>
      </c>
      <c r="H119" s="12">
        <f>'TiO2'!D90</f>
        <v>3.7524993232423198</v>
      </c>
      <c r="I119" s="7">
        <f t="shared" si="90"/>
        <v>0.3536231884057971</v>
      </c>
      <c r="J119" s="14">
        <f t="shared" si="91"/>
        <v>0.30216504682437795</v>
      </c>
      <c r="K119" s="7">
        <f t="shared" si="92"/>
        <v>0.20579710144927538</v>
      </c>
      <c r="L119" s="14">
        <f t="shared" si="93"/>
        <v>0.17758439930486539</v>
      </c>
      <c r="M119" s="7">
        <f t="shared" si="94"/>
        <v>0.11884057971014494</v>
      </c>
    </row>
    <row r="120" spans="1:13" x14ac:dyDescent="0.25">
      <c r="A120" s="4">
        <v>41944</v>
      </c>
      <c r="B120" s="12">
        <f>'Lingots TA6V'!D120</f>
        <v>19.014847499999998</v>
      </c>
      <c r="C120" s="12">
        <f>Massifs!D157</f>
        <v>6.7240909999999996</v>
      </c>
      <c r="D120" s="12">
        <f>Copeaux!D160</f>
        <v>4.0234315</v>
      </c>
      <c r="E120" s="12">
        <f>'Copeaux pour Ferro Ti'!D126</f>
        <v>2.1495044999999999</v>
      </c>
      <c r="F120" s="12">
        <f>'Ferro Titanium'!D140</f>
        <v>6.3989095499999999</v>
      </c>
      <c r="G120" s="12">
        <f>Eponges!D92</f>
        <v>9.85</v>
      </c>
      <c r="H120" s="12">
        <f>'TiO2'!D91</f>
        <v>3.7961360869633398</v>
      </c>
      <c r="I120" s="7">
        <f t="shared" si="90"/>
        <v>0.3536231884057971</v>
      </c>
      <c r="J120" s="14">
        <f t="shared" si="91"/>
        <v>0.31406356220361697</v>
      </c>
      <c r="K120" s="7">
        <f t="shared" si="92"/>
        <v>0.21159420289855074</v>
      </c>
      <c r="L120" s="14">
        <f t="shared" si="93"/>
        <v>0.18473830086678997</v>
      </c>
      <c r="M120" s="7">
        <f t="shared" si="94"/>
        <v>0.11304347826086956</v>
      </c>
    </row>
    <row r="121" spans="1:13" x14ac:dyDescent="0.25">
      <c r="A121" s="4">
        <v>41974</v>
      </c>
      <c r="B121" s="12">
        <f>'Lingots TA6V'!D121</f>
        <v>19.014847499999998</v>
      </c>
      <c r="C121" s="12">
        <f>Massifs!D158</f>
        <v>6.7240909999999996</v>
      </c>
      <c r="D121" s="12">
        <f>Copeaux!D161</f>
        <v>4.0785470000000004</v>
      </c>
      <c r="E121" s="12">
        <f>'Copeaux pour Ferro Ti'!D127</f>
        <v>2.0943890000000001</v>
      </c>
      <c r="F121" s="12">
        <f>'Ferro Titanium'!D141</f>
        <v>6.3382825</v>
      </c>
      <c r="G121" s="12">
        <f>Eponges!D93</f>
        <v>9.85</v>
      </c>
      <c r="H121" s="12">
        <f>'TiO2'!D92</f>
        <v>3.7026705655015002</v>
      </c>
      <c r="I121" s="7">
        <f t="shared" si="90"/>
        <v>0.3536231884057971</v>
      </c>
      <c r="J121" s="14">
        <f t="shared" si="91"/>
        <v>0.32485816253172123</v>
      </c>
      <c r="K121" s="7">
        <f t="shared" si="92"/>
        <v>0.21449275362318845</v>
      </c>
      <c r="L121" s="14">
        <f t="shared" si="93"/>
        <v>0.19164174393862543</v>
      </c>
      <c r="M121" s="7">
        <f t="shared" si="94"/>
        <v>0.1101449275362319</v>
      </c>
    </row>
    <row r="122" spans="1:13" x14ac:dyDescent="0.25">
      <c r="A122" s="4">
        <v>42005</v>
      </c>
      <c r="B122" s="12">
        <f>'Lingots TA6V'!D122</f>
        <v>19.014847499999998</v>
      </c>
      <c r="C122" s="12">
        <f>Massifs!D159</f>
        <v>6.7240909999999996</v>
      </c>
      <c r="D122" s="12">
        <f>Copeaux!D162</f>
        <v>4.0785</v>
      </c>
      <c r="E122" s="12">
        <f>'Copeaux pour Ferro Ti'!D128</f>
        <v>2.0834000000000001</v>
      </c>
      <c r="F122" s="12">
        <f>'Ferro Titanium'!D142</f>
        <v>6.3382825</v>
      </c>
      <c r="G122" s="12">
        <f>Eponges!D94</f>
        <v>9.85</v>
      </c>
      <c r="H122" s="12">
        <f>'TiO2'!D93</f>
        <v>3.8921000000000001</v>
      </c>
      <c r="I122" s="7">
        <f t="shared" ref="I122:I126" si="95">C122/B122</f>
        <v>0.3536231884057971</v>
      </c>
      <c r="J122" s="14">
        <f t="shared" ref="J122:J126" si="96">AVERAGE(I111:I122)</f>
        <v>0.33387641867721185</v>
      </c>
      <c r="K122" s="7">
        <f t="shared" ref="K122:K126" si="97">D122/B122</f>
        <v>0.21449028187052252</v>
      </c>
      <c r="L122" s="14">
        <f t="shared" ref="L122:L126" si="98">AVERAGE(K111:K122)</f>
        <v>0.19749485680298984</v>
      </c>
      <c r="M122" s="7">
        <f t="shared" ref="M122:M126" si="99">E122/B122</f>
        <v>0.10956701072674921</v>
      </c>
    </row>
    <row r="123" spans="1:13" x14ac:dyDescent="0.25">
      <c r="A123" s="4">
        <v>42036</v>
      </c>
      <c r="B123" s="12">
        <f>'Lingots TA6V'!D123</f>
        <v>19.014847499999998</v>
      </c>
      <c r="C123" s="12">
        <f>Massifs!D160</f>
        <v>6.7378999999999998</v>
      </c>
      <c r="D123" s="12">
        <f>Copeaux!D163</f>
        <v>4.1474000000000002</v>
      </c>
      <c r="E123" s="12">
        <f>'Copeaux pour Ferro Ti'!D129</f>
        <v>1.8738999999999999</v>
      </c>
      <c r="F123" s="12">
        <f>'Ferro Titanium'!D143</f>
        <v>6.3382825</v>
      </c>
      <c r="G123" s="12">
        <f>Eponges!D95</f>
        <v>9.5500000000000007</v>
      </c>
      <c r="H123" s="12">
        <f>'TiO2'!D94</f>
        <v>3.9901</v>
      </c>
      <c r="I123" s="7">
        <f t="shared" si="95"/>
        <v>0.35434941037523443</v>
      </c>
      <c r="J123" s="14">
        <f t="shared" si="96"/>
        <v>0.34112708838467437</v>
      </c>
      <c r="K123" s="7">
        <f t="shared" si="97"/>
        <v>0.2181137660977823</v>
      </c>
      <c r="L123" s="14">
        <f t="shared" si="98"/>
        <v>0.20206324309684018</v>
      </c>
      <c r="M123" s="7">
        <f t="shared" si="99"/>
        <v>9.854930469466032E-2</v>
      </c>
    </row>
    <row r="124" spans="1:13" x14ac:dyDescent="0.25">
      <c r="A124" s="4">
        <v>42064</v>
      </c>
      <c r="B124" s="12">
        <f>'Lingots TA6V'!D124</f>
        <v>19.014847499999998</v>
      </c>
      <c r="C124" s="12">
        <f>Massifs!D161</f>
        <v>6.7930000000000001</v>
      </c>
      <c r="D124" s="12">
        <f>Copeaux!D164</f>
        <v>4.2714999999999996</v>
      </c>
      <c r="E124" s="12">
        <f>'Copeaux pour Ferro Ti'!D130</f>
        <v>1.8738999999999999</v>
      </c>
      <c r="F124" s="12">
        <f>'Ferro Titanium'!D144</f>
        <v>6.3382825</v>
      </c>
      <c r="G124" s="12">
        <f>Eponges!D96</f>
        <v>9.4</v>
      </c>
      <c r="H124" s="12">
        <f>'TiO2'!D95</f>
        <v>3.8906999999999998</v>
      </c>
      <c r="I124" s="7">
        <f t="shared" si="95"/>
        <v>0.3572471459473972</v>
      </c>
      <c r="J124" s="14">
        <f t="shared" si="96"/>
        <v>0.34722332170575543</v>
      </c>
      <c r="K124" s="7">
        <f t="shared" si="97"/>
        <v>0.22464024494543014</v>
      </c>
      <c r="L124" s="14">
        <f t="shared" si="98"/>
        <v>0.20632600849056817</v>
      </c>
      <c r="M124" s="7">
        <f t="shared" si="99"/>
        <v>9.854930469466032E-2</v>
      </c>
    </row>
    <row r="125" spans="1:13" x14ac:dyDescent="0.25">
      <c r="A125" s="4">
        <v>42095</v>
      </c>
      <c r="B125" s="12">
        <f>'Lingots TA6V'!D125</f>
        <v>19.014847499999998</v>
      </c>
      <c r="C125" s="12">
        <f>Massifs!D162</f>
        <v>6.8342999999999998</v>
      </c>
      <c r="D125" s="12">
        <f>Copeaux!D165</f>
        <v>4.2990000000000004</v>
      </c>
      <c r="E125" s="12">
        <f>'Copeaux pour Ferro Ti'!D131</f>
        <v>1.8739269999999999</v>
      </c>
      <c r="F125" s="12">
        <f>'Ferro Titanium'!D145</f>
        <v>6.0213999999999999</v>
      </c>
      <c r="G125" s="12">
        <f>Eponges!D97</f>
        <v>9.3000000000000007</v>
      </c>
      <c r="H125" s="12">
        <f>'TiO2'!D96</f>
        <v>3.9098999999999999</v>
      </c>
      <c r="I125" s="7">
        <f t="shared" si="95"/>
        <v>0.35941913286446292</v>
      </c>
      <c r="J125" s="14">
        <f t="shared" si="96"/>
        <v>0.35217491611112733</v>
      </c>
      <c r="K125" s="7">
        <f t="shared" si="97"/>
        <v>0.22608648320739888</v>
      </c>
      <c r="L125" s="14">
        <f t="shared" si="98"/>
        <v>0.2103307595928342</v>
      </c>
      <c r="M125" s="7">
        <f t="shared" si="99"/>
        <v>9.8550724637681164E-2</v>
      </c>
    </row>
    <row r="126" spans="1:13" x14ac:dyDescent="0.25">
      <c r="A126" s="4">
        <v>42125</v>
      </c>
      <c r="B126" s="12">
        <f>'Lingots TA6V'!D126</f>
        <v>19.014847499999998</v>
      </c>
      <c r="C126" s="12">
        <f>Massifs!D163</f>
        <v>6.8342999999999998</v>
      </c>
      <c r="D126" s="12">
        <f>Copeaux!D166</f>
        <v>4.2990000000000004</v>
      </c>
      <c r="E126" s="12">
        <f>'Copeaux pour Ferro Ti'!D132</f>
        <v>1.5652999999999999</v>
      </c>
      <c r="F126" s="12">
        <f>'Ferro Titanium'!D146</f>
        <v>5.7430000000000003</v>
      </c>
      <c r="G126" s="12">
        <f>Eponges!D98</f>
        <v>9.25</v>
      </c>
      <c r="H126" s="12">
        <f>'TiO2'!D97</f>
        <v>3.9842</v>
      </c>
      <c r="I126" s="7">
        <f t="shared" si="95"/>
        <v>0.35941913286446292</v>
      </c>
      <c r="J126" s="14">
        <f t="shared" si="96"/>
        <v>0.35508599456702372</v>
      </c>
      <c r="K126" s="7">
        <f t="shared" si="97"/>
        <v>0.22608648320739888</v>
      </c>
      <c r="L126" s="14">
        <f t="shared" si="98"/>
        <v>0.21299614107898568</v>
      </c>
      <c r="M126" s="7">
        <f t="shared" si="99"/>
        <v>8.2319881871258771E-2</v>
      </c>
    </row>
    <row r="127" spans="1:13" x14ac:dyDescent="0.25">
      <c r="A127" s="4">
        <v>42156</v>
      </c>
      <c r="B127" s="12">
        <f>'Lingots TA6V'!D127</f>
        <v>19.014847499999998</v>
      </c>
      <c r="C127" s="12">
        <f>Massifs!D164</f>
        <v>7.0686</v>
      </c>
      <c r="D127" s="12">
        <f>Copeaux!D167</f>
        <v>4.5331999999999999</v>
      </c>
      <c r="E127" s="12">
        <f>'Copeaux pour Ferro Ti'!D133</f>
        <v>1.2677</v>
      </c>
      <c r="F127" s="12">
        <f>'Ferro Titanium'!D147</f>
        <v>5.6493000000000002</v>
      </c>
      <c r="G127" s="12">
        <f>Eponges!D99</f>
        <v>9.25</v>
      </c>
      <c r="H127" s="12">
        <f>'TiO2'!D98</f>
        <v>3.8424999999999998</v>
      </c>
      <c r="I127" s="7">
        <f t="shared" ref="I127:I129" si="100">C127/B127</f>
        <v>0.37174108285643631</v>
      </c>
      <c r="J127" s="14">
        <f t="shared" ref="J127:J129" si="101">AVERAGE(I116:I127)</f>
        <v>0.35646151864571446</v>
      </c>
      <c r="K127" s="7">
        <f t="shared" ref="K127:K129" si="102">D127/B127</f>
        <v>0.2384031741511469</v>
      </c>
      <c r="L127" s="14">
        <f t="shared" ref="L127:L129" si="103">AVERAGE(K116:K127)</f>
        <v>0.21576039844214723</v>
      </c>
      <c r="M127" s="7">
        <f t="shared" ref="M127:M129" si="104">E127/B127</f>
        <v>6.6668954352644694E-2</v>
      </c>
    </row>
    <row r="128" spans="1:13" x14ac:dyDescent="0.25">
      <c r="A128" s="4">
        <v>42186</v>
      </c>
      <c r="B128" s="12">
        <f>'Lingots TA6V'!D128</f>
        <v>19.014847499999998</v>
      </c>
      <c r="C128" s="12">
        <f>Massifs!D165</f>
        <v>7.2531999999999996</v>
      </c>
      <c r="D128" s="12">
        <f>Copeaux!D168</f>
        <v>4.7179000000000002</v>
      </c>
      <c r="E128" s="12">
        <f>'Copeaux pour Ferro Ti'!D134</f>
        <v>1.2345999999999999</v>
      </c>
      <c r="F128" s="12">
        <f>'Ferro Titanium'!D148</f>
        <v>5.5997000000000003</v>
      </c>
      <c r="G128" s="12">
        <f>Eponges!D100</f>
        <v>9.15</v>
      </c>
      <c r="H128" s="12">
        <f>'TiO2'!D99</f>
        <v>3.9388000000000001</v>
      </c>
      <c r="I128" s="7">
        <f t="shared" si="100"/>
        <v>0.38144928588041532</v>
      </c>
      <c r="J128" s="14">
        <f t="shared" si="101"/>
        <v>0.35878036010193265</v>
      </c>
      <c r="K128" s="7">
        <f t="shared" si="102"/>
        <v>0.24811663622335128</v>
      </c>
      <c r="L128" s="14">
        <f t="shared" si="103"/>
        <v>0.2195285722337067</v>
      </c>
      <c r="M128" s="7">
        <f t="shared" si="104"/>
        <v>6.4928209390056904E-2</v>
      </c>
    </row>
    <row r="129" spans="1:13" x14ac:dyDescent="0.25">
      <c r="A129" s="4">
        <v>42217</v>
      </c>
      <c r="B129" s="12">
        <f>'Lingots TA6V'!D129</f>
        <v>18.7393</v>
      </c>
      <c r="C129" s="12">
        <f>Massifs!D166</f>
        <v>7.2751999999999999</v>
      </c>
      <c r="D129" s="12">
        <f>Copeaux!D169</f>
        <v>4.7398999999999996</v>
      </c>
      <c r="E129" s="12">
        <f>'Copeaux pour Ferro Ti'!D135</f>
        <v>1.1988000000000001</v>
      </c>
      <c r="F129" s="12">
        <f>'Ferro Titanium'!D149</f>
        <v>5.4288999999999996</v>
      </c>
      <c r="G129" s="12">
        <f>Eponges!D101</f>
        <v>9.15</v>
      </c>
      <c r="H129" s="12">
        <f>'TiO2'!D100</f>
        <v>3.8877000000000002</v>
      </c>
      <c r="I129" s="7">
        <f t="shared" si="100"/>
        <v>0.38823221785232104</v>
      </c>
      <c r="J129" s="14">
        <f t="shared" si="101"/>
        <v>0.36166444588914298</v>
      </c>
      <c r="K129" s="7">
        <f t="shared" si="102"/>
        <v>0.25293901052867501</v>
      </c>
      <c r="L129" s="14">
        <f t="shared" si="103"/>
        <v>0.2236986105507098</v>
      </c>
      <c r="M129" s="7">
        <f t="shared" si="104"/>
        <v>6.3972506977315061E-2</v>
      </c>
    </row>
    <row r="130" spans="1:13" x14ac:dyDescent="0.25">
      <c r="A130" s="4">
        <v>42248</v>
      </c>
      <c r="B130" s="12">
        <f>'Lingots TA6V'!D130</f>
        <v>18.7393</v>
      </c>
      <c r="C130" s="12">
        <f>Massifs!D167</f>
        <v>7.2751999999999999</v>
      </c>
      <c r="D130" s="12">
        <f>Copeaux!D170</f>
        <v>4.7949999999999999</v>
      </c>
      <c r="E130" s="12">
        <f>'Copeaux pour Ferro Ti'!D136</f>
        <v>1.0471999999999999</v>
      </c>
      <c r="F130" s="12">
        <f>'Ferro Titanium'!D150</f>
        <v>4.8776999999999999</v>
      </c>
      <c r="G130" s="12">
        <f>Eponges!D102</f>
        <v>9.15</v>
      </c>
      <c r="H130" s="12">
        <f>'TiO2'!D101</f>
        <v>3.7894000000000001</v>
      </c>
      <c r="I130" s="7">
        <f t="shared" ref="I130:I132" si="105">C130/B130</f>
        <v>0.38823221785232104</v>
      </c>
      <c r="J130" s="14">
        <f t="shared" ref="J130:J132" si="106">AVERAGE(I119:I130)</f>
        <v>0.36454853167635332</v>
      </c>
      <c r="K130" s="7">
        <f t="shared" ref="K130:K132" si="107">D130/B130</f>
        <v>0.25587935515200672</v>
      </c>
      <c r="L130" s="14">
        <f t="shared" ref="L130:L132" si="108">AVERAGE(K119:K130)</f>
        <v>0.22805329111289394</v>
      </c>
      <c r="M130" s="7">
        <f t="shared" ref="M130:M132" si="109">E130/B130</f>
        <v>5.5882556979182783E-2</v>
      </c>
    </row>
    <row r="131" spans="1:13" x14ac:dyDescent="0.25">
      <c r="A131" s="4">
        <v>42278</v>
      </c>
      <c r="B131" s="12">
        <f>'Lingots TA6V'!D131</f>
        <v>18.7393</v>
      </c>
      <c r="C131" s="12">
        <f>Massifs!D168</f>
        <v>7.2312000000000003</v>
      </c>
      <c r="D131" s="12">
        <f>Copeaux!D171</f>
        <v>4.7398999999999996</v>
      </c>
      <c r="E131" s="12">
        <f>'Copeaux pour Ferro Ti'!D137</f>
        <v>0.91490000000000005</v>
      </c>
      <c r="F131" s="12">
        <f>'Ferro Titanium'!D151</f>
        <v>4.5084</v>
      </c>
      <c r="G131" s="12">
        <f>Eponges!D103</f>
        <v>9.0500000000000007</v>
      </c>
      <c r="H131" s="12">
        <f>'TiO2'!D102</f>
        <v>3.8544</v>
      </c>
      <c r="I131" s="7">
        <f t="shared" si="105"/>
        <v>0.38588421125655709</v>
      </c>
      <c r="J131" s="14">
        <f t="shared" si="106"/>
        <v>0.36723695024724995</v>
      </c>
      <c r="K131" s="7">
        <f t="shared" si="107"/>
        <v>0.25293901052867501</v>
      </c>
      <c r="L131" s="14">
        <f t="shared" si="108"/>
        <v>0.23198178353617724</v>
      </c>
      <c r="M131" s="7">
        <f t="shared" si="109"/>
        <v>4.8822528056010631E-2</v>
      </c>
    </row>
    <row r="132" spans="1:13" x14ac:dyDescent="0.25">
      <c r="A132" s="4">
        <v>42309</v>
      </c>
      <c r="B132" s="12">
        <f>'Lingots TA6V'!D132</f>
        <v>18.7393</v>
      </c>
      <c r="C132" s="12">
        <f>Massifs!D169</f>
        <v>7.0548000000000002</v>
      </c>
      <c r="D132" s="12">
        <f>Copeaux!D172</f>
        <v>4.5194999999999999</v>
      </c>
      <c r="E132" s="12">
        <f>'Copeaux pour Ferro Ti'!D138</f>
        <v>0.74409999999999998</v>
      </c>
      <c r="F132" s="12">
        <f>'Ferro Titanium'!D152</f>
        <v>3.9186999999999999</v>
      </c>
      <c r="G132" s="12">
        <f>Eponges!D104</f>
        <v>9.0500000000000007</v>
      </c>
      <c r="H132" s="12">
        <f>'TiO2'!D103</f>
        <v>3.7806000000000002</v>
      </c>
      <c r="I132" s="7">
        <f t="shared" si="105"/>
        <v>0.37647083935899422</v>
      </c>
      <c r="J132" s="14">
        <f t="shared" si="106"/>
        <v>0.36914092116001634</v>
      </c>
      <c r="K132" s="7">
        <f t="shared" si="107"/>
        <v>0.24117763203534817</v>
      </c>
      <c r="L132" s="14">
        <f t="shared" si="108"/>
        <v>0.234447069297577</v>
      </c>
      <c r="M132" s="7">
        <f t="shared" si="109"/>
        <v>3.9707993361544985E-2</v>
      </c>
    </row>
    <row r="133" spans="1:13" x14ac:dyDescent="0.25">
      <c r="A133" s="4">
        <v>42339</v>
      </c>
      <c r="B133" s="12">
        <f>'Lingots TA6V'!D133</f>
        <v>18.188099999999999</v>
      </c>
      <c r="C133" s="12">
        <f>Massifs!D170</f>
        <v>7.0548000000000002</v>
      </c>
      <c r="D133" s="12">
        <f>Copeaux!D173</f>
        <v>4.3211000000000004</v>
      </c>
      <c r="E133" s="12">
        <f>'Copeaux pour Ferro Ti'!D139</f>
        <v>0.61729999999999996</v>
      </c>
      <c r="F133" s="12">
        <f>'Ferro Titanium'!D153</f>
        <v>3.8580999999999999</v>
      </c>
      <c r="G133" s="12">
        <f>Eponges!D105</f>
        <v>9.0500000000000007</v>
      </c>
      <c r="H133" s="12">
        <f>'TiO2'!D104</f>
        <v>3.6680000000000001</v>
      </c>
      <c r="I133" s="7">
        <f t="shared" ref="I133:I134" si="110">C133/B133</f>
        <v>0.38787998746433111</v>
      </c>
      <c r="J133" s="14">
        <f t="shared" ref="J133:J134" si="111">AVERAGE(I122:I133)</f>
        <v>0.37199565441489429</v>
      </c>
      <c r="K133" s="7">
        <f t="shared" ref="K133:K134" si="112">D133/B133</f>
        <v>0.23757841665704504</v>
      </c>
      <c r="L133" s="14">
        <f t="shared" ref="L133:L134" si="113">AVERAGE(K122:K133)</f>
        <v>0.2363708745503984</v>
      </c>
      <c r="M133" s="7">
        <f t="shared" ref="M133:M134" si="114">E133/B133</f>
        <v>3.3939773808149283E-2</v>
      </c>
    </row>
    <row r="134" spans="1:13" x14ac:dyDescent="0.25">
      <c r="A134" s="4">
        <v>42370</v>
      </c>
      <c r="B134" s="12">
        <f>'Lingots TA6V'!D134</f>
        <v>18.188099999999999</v>
      </c>
      <c r="C134" s="12">
        <f>Massifs!D171</f>
        <v>6.6965000000000003</v>
      </c>
      <c r="D134" s="12">
        <f>Copeaux!D174</f>
        <v>3.7479</v>
      </c>
      <c r="E134" s="12">
        <f>'Copeaux pour Ferro Ti'!D140</f>
        <v>0.55120000000000002</v>
      </c>
      <c r="F134" s="12">
        <f>'Ferro Titanium'!D154</f>
        <v>3.7892000000000001</v>
      </c>
      <c r="G134" s="12">
        <f>Eponges!D106</f>
        <v>8.9250000000000007</v>
      </c>
      <c r="H134" s="12">
        <f>'TiO2'!D105</f>
        <v>3.6749999999999998</v>
      </c>
      <c r="I134" s="7">
        <f t="shared" si="110"/>
        <v>0.36818029370852373</v>
      </c>
      <c r="J134" s="14">
        <f t="shared" si="111"/>
        <v>0.37320874652345482</v>
      </c>
      <c r="K134" s="7">
        <f t="shared" si="112"/>
        <v>0.20606330512807827</v>
      </c>
      <c r="L134" s="14">
        <f t="shared" si="113"/>
        <v>0.23566862648852804</v>
      </c>
      <c r="M134" s="7">
        <f t="shared" si="114"/>
        <v>3.0305529439578628E-2</v>
      </c>
    </row>
    <row r="135" spans="1:13" x14ac:dyDescent="0.25">
      <c r="A135" s="4">
        <v>42401</v>
      </c>
      <c r="B135" s="12">
        <f>'Lingots TA6V'!D135</f>
        <v>18.188099999999999</v>
      </c>
      <c r="C135" s="12">
        <f>Massifs!D172</f>
        <v>6.4898999999999996</v>
      </c>
      <c r="D135" s="12">
        <f>Copeaux!D175</f>
        <v>3.6101000000000001</v>
      </c>
      <c r="E135" s="12">
        <f>'Copeaux pour Ferro Ti'!D141</f>
        <v>0.55120000000000002</v>
      </c>
      <c r="F135" s="12">
        <f>'Ferro Titanium'!D155</f>
        <v>3.8029999999999999</v>
      </c>
      <c r="G135" s="12">
        <f>Eponges!D107</f>
        <v>8.8000000000000007</v>
      </c>
      <c r="H135" s="12">
        <f>'TiO2'!D106</f>
        <v>3.7724000000000002</v>
      </c>
      <c r="I135" s="7">
        <f t="shared" ref="I135" si="115">C135/B135</f>
        <v>0.35682121826908803</v>
      </c>
      <c r="J135" s="14">
        <f t="shared" ref="J135" si="116">AVERAGE(I124:I135)</f>
        <v>0.37341473051460922</v>
      </c>
      <c r="K135" s="7">
        <f t="shared" ref="K135" si="117">D135/B135</f>
        <v>0.19848692276818361</v>
      </c>
      <c r="L135" s="14">
        <f t="shared" ref="L135" si="118">AVERAGE(K124:K135)</f>
        <v>0.23403305621106149</v>
      </c>
      <c r="M135" s="7">
        <f t="shared" ref="M135" si="119">E135/B135</f>
        <v>3.0305529439578628E-2</v>
      </c>
    </row>
    <row r="136" spans="1:13" x14ac:dyDescent="0.25">
      <c r="A136" s="4">
        <v>42430</v>
      </c>
      <c r="B136" s="12">
        <f>'Lingots TA6V'!D136</f>
        <v>18.188099999999999</v>
      </c>
      <c r="C136" s="12">
        <f>Massifs!D173</f>
        <v>6.0848000000000004</v>
      </c>
      <c r="D136" s="12">
        <f>Copeaux!D176</f>
        <v>3.2627999999999999</v>
      </c>
      <c r="E136" s="12">
        <f>'Copeaux pour Ferro Ti'!D142</f>
        <v>0.55120000000000002</v>
      </c>
      <c r="F136" s="12">
        <f>'Ferro Titanium'!D156</f>
        <v>3.7147999999999999</v>
      </c>
      <c r="G136" s="12">
        <f>Eponges!D108</f>
        <v>8.65</v>
      </c>
      <c r="H136" s="12">
        <f>'TiO2'!D107</f>
        <v>3.9195000000000002</v>
      </c>
      <c r="I136" s="7">
        <f t="shared" ref="I136:I152" si="120">C136/B136</f>
        <v>0.33454841352312781</v>
      </c>
      <c r="J136" s="14">
        <f t="shared" ref="J136:J152" si="121">AVERAGE(I125:I136)</f>
        <v>0.3715231694792534</v>
      </c>
      <c r="K136" s="7">
        <f t="shared" ref="K136:K152" si="122">D136/B136</f>
        <v>0.17939202005707028</v>
      </c>
      <c r="L136" s="14">
        <f t="shared" ref="L136:L152" si="123">AVERAGE(K125:K136)</f>
        <v>0.23026237080369816</v>
      </c>
      <c r="M136" s="7">
        <f t="shared" ref="M136:M152" si="124">E136/B136</f>
        <v>3.0305529439578628E-2</v>
      </c>
    </row>
    <row r="137" spans="1:13" x14ac:dyDescent="0.25">
      <c r="A137" s="4">
        <v>42461</v>
      </c>
      <c r="B137" s="12">
        <f>'Lingots TA6V'!D137</f>
        <v>17.911999999999999</v>
      </c>
      <c r="C137" s="12">
        <f>Massifs!D174</f>
        <v>5.3461999999999996</v>
      </c>
      <c r="D137" s="12">
        <f>Copeaux!D177</f>
        <v>2.6318000000000001</v>
      </c>
      <c r="E137" s="12">
        <f>'Copeaux pour Ferro Ti'!D143</f>
        <v>0.55120000000000002</v>
      </c>
      <c r="F137" s="12">
        <f>'Ferro Titanium'!D157</f>
        <v>3.5825</v>
      </c>
      <c r="G137" s="12">
        <f>Eponges!D109</f>
        <v>8.3249999999999993</v>
      </c>
      <c r="H137" s="12">
        <f>'TiO2'!D108</f>
        <v>4.0007000000000001</v>
      </c>
      <c r="I137" s="7">
        <f t="shared" si="120"/>
        <v>0.29847029924073248</v>
      </c>
      <c r="J137" s="14">
        <f t="shared" si="121"/>
        <v>0.36644410001060929</v>
      </c>
      <c r="K137" s="7">
        <f t="shared" si="122"/>
        <v>0.14692943278249221</v>
      </c>
      <c r="L137" s="14">
        <f t="shared" si="123"/>
        <v>0.22366594993495595</v>
      </c>
      <c r="M137" s="7">
        <f t="shared" si="124"/>
        <v>3.0772666368914698E-2</v>
      </c>
    </row>
    <row r="138" spans="1:13" x14ac:dyDescent="0.25">
      <c r="A138" s="4">
        <v>42491</v>
      </c>
      <c r="B138" s="12">
        <f>'Lingots TA6V'!D138</f>
        <v>17.912500000000001</v>
      </c>
      <c r="C138" s="12">
        <f>Massifs!D175</f>
        <v>5.2911000000000001</v>
      </c>
      <c r="D138" s="12">
        <f>Copeaux!D178</f>
        <v>2.2046000000000001</v>
      </c>
      <c r="E138" s="12">
        <f>'Copeaux pour Ferro Ti'!D144</f>
        <v>0.60629999999999995</v>
      </c>
      <c r="F138" s="12">
        <f>'Ferro Titanium'!D158</f>
        <v>3.7147999999999999</v>
      </c>
      <c r="G138" s="12">
        <f>Eponges!D110</f>
        <v>7.95</v>
      </c>
      <c r="H138" s="12">
        <f>'TiO2'!D109</f>
        <v>3.9870000000000001</v>
      </c>
      <c r="I138" s="7">
        <f t="shared" si="120"/>
        <v>0.29538590369853451</v>
      </c>
      <c r="J138" s="14">
        <f t="shared" si="121"/>
        <v>0.36110799758011525</v>
      </c>
      <c r="K138" s="7">
        <f t="shared" si="122"/>
        <v>0.12307606420097697</v>
      </c>
      <c r="L138" s="14">
        <f t="shared" si="123"/>
        <v>0.21508174835108748</v>
      </c>
      <c r="M138" s="7">
        <f t="shared" si="124"/>
        <v>3.3847871598046052E-2</v>
      </c>
    </row>
    <row r="139" spans="1:13" x14ac:dyDescent="0.25">
      <c r="A139" s="4">
        <v>42522</v>
      </c>
      <c r="B139" s="12">
        <f>'Lingots TA6V'!D139</f>
        <v>17.913</v>
      </c>
      <c r="C139" s="12">
        <f>Massifs!D176</f>
        <v>5.2911000000000001</v>
      </c>
      <c r="D139" s="12">
        <f>Copeaux!D179</f>
        <v>2.0943999999999998</v>
      </c>
      <c r="E139" s="12">
        <f>'Copeaux pour Ferro Ti'!D145</f>
        <v>0.72750000000000004</v>
      </c>
      <c r="F139" s="12">
        <f>'Ferro Titanium'!D159</f>
        <v>3.9022000000000001</v>
      </c>
      <c r="G139" s="12">
        <f>Eponges!D111</f>
        <v>7.9</v>
      </c>
      <c r="H139" s="12">
        <f>'TiO2'!D110</f>
        <v>3.7610000000000001</v>
      </c>
      <c r="I139" s="7">
        <f t="shared" si="120"/>
        <v>0.29537765868363758</v>
      </c>
      <c r="J139" s="14">
        <f t="shared" si="121"/>
        <v>0.3547443788990487</v>
      </c>
      <c r="K139" s="7">
        <f t="shared" si="122"/>
        <v>0.11692067213755372</v>
      </c>
      <c r="L139" s="14">
        <f t="shared" si="123"/>
        <v>0.20495820651662136</v>
      </c>
      <c r="M139" s="7">
        <f t="shared" si="124"/>
        <v>4.0612962652821973E-2</v>
      </c>
    </row>
    <row r="140" spans="1:13" x14ac:dyDescent="0.25">
      <c r="A140" s="4">
        <v>42552</v>
      </c>
      <c r="B140" s="12">
        <f>'Lingots TA6V'!D140</f>
        <v>17.912500000000001</v>
      </c>
      <c r="C140" s="12">
        <f>Massifs!D177</f>
        <v>5.0293000000000001</v>
      </c>
      <c r="D140" s="12">
        <f>Copeaux!D180</f>
        <v>1.9565999999999999</v>
      </c>
      <c r="E140" s="12">
        <f>'Copeaux pour Ferro Ti'!D146</f>
        <v>0.74409999999999998</v>
      </c>
      <c r="F140" s="12">
        <f>'Ferro Titanium'!D160</f>
        <v>4.0262000000000002</v>
      </c>
      <c r="G140" s="12">
        <f>Eponges!D112</f>
        <v>7.9</v>
      </c>
      <c r="H140" s="12">
        <f>'TiO2'!D111</f>
        <v>3.7223000000000002</v>
      </c>
      <c r="I140" s="7">
        <f t="shared" si="120"/>
        <v>0.28077041172365663</v>
      </c>
      <c r="J140" s="14">
        <f t="shared" si="121"/>
        <v>0.34635447271931885</v>
      </c>
      <c r="K140" s="7">
        <f t="shared" si="122"/>
        <v>0.10923098394975574</v>
      </c>
      <c r="L140" s="14">
        <f t="shared" si="123"/>
        <v>0.19338440216048838</v>
      </c>
      <c r="M140" s="7">
        <f t="shared" si="124"/>
        <v>4.1540823447313323E-2</v>
      </c>
    </row>
    <row r="141" spans="1:13" x14ac:dyDescent="0.25">
      <c r="A141" s="4">
        <v>42583</v>
      </c>
      <c r="B141" s="12">
        <f>'Lingots TA6V'!D141</f>
        <v>17.3614</v>
      </c>
      <c r="C141" s="12">
        <f>Massifs!D178</f>
        <v>4.5469999999999997</v>
      </c>
      <c r="D141" s="12">
        <f>Copeaux!D181</f>
        <v>1.7637</v>
      </c>
      <c r="E141" s="12">
        <f>'Copeaux pour Ferro Ti'!D147</f>
        <v>0.74409999999999998</v>
      </c>
      <c r="F141" s="12">
        <f>'Ferro Titanium'!D161</f>
        <v>3.9049</v>
      </c>
      <c r="G141" s="12">
        <f>Eponges!D113</f>
        <v>7.9</v>
      </c>
      <c r="H141" s="12">
        <f>'TiO2'!D112</f>
        <v>3.7317999999999998</v>
      </c>
      <c r="I141" s="7">
        <f t="shared" si="120"/>
        <v>0.26190284193671015</v>
      </c>
      <c r="J141" s="14">
        <f t="shared" si="121"/>
        <v>0.33582702472635123</v>
      </c>
      <c r="K141" s="7">
        <f t="shared" si="122"/>
        <v>0.10158742958517171</v>
      </c>
      <c r="L141" s="14">
        <f t="shared" si="123"/>
        <v>0.18077177041519643</v>
      </c>
      <c r="M141" s="7">
        <f t="shared" si="124"/>
        <v>4.2859446818804936E-2</v>
      </c>
    </row>
    <row r="142" spans="1:13" x14ac:dyDescent="0.25">
      <c r="A142" s="4">
        <v>42614</v>
      </c>
      <c r="B142" s="12">
        <f>'Lingots TA6V'!D142</f>
        <v>17.3614</v>
      </c>
      <c r="C142" s="12">
        <f>Massifs!D179</f>
        <v>4.0124000000000004</v>
      </c>
      <c r="D142" s="12">
        <f>Copeaux!D182</f>
        <v>1.5431999999999999</v>
      </c>
      <c r="E142" s="12">
        <f>'Copeaux pour Ferro Ti'!D148</f>
        <v>0.59519999999999995</v>
      </c>
      <c r="F142" s="12">
        <f>'Ferro Titanium'!D162</f>
        <v>3.9176000000000002</v>
      </c>
      <c r="G142" s="12">
        <f>Eponges!D114</f>
        <v>7.9</v>
      </c>
      <c r="H142" s="12">
        <f>'TiO2'!D113</f>
        <v>3.7317999999999998</v>
      </c>
      <c r="I142" s="7">
        <f t="shared" si="120"/>
        <v>0.23111039432303848</v>
      </c>
      <c r="J142" s="14">
        <f t="shared" si="121"/>
        <v>0.32273353943224431</v>
      </c>
      <c r="K142" s="7">
        <f t="shared" si="122"/>
        <v>8.8886840922967031E-2</v>
      </c>
      <c r="L142" s="14">
        <f t="shared" si="123"/>
        <v>0.16685572756277647</v>
      </c>
      <c r="M142" s="7">
        <f t="shared" si="124"/>
        <v>3.4282949531719793E-2</v>
      </c>
    </row>
    <row r="143" spans="1:13" x14ac:dyDescent="0.25">
      <c r="A143" s="4">
        <v>42644</v>
      </c>
      <c r="B143" s="12">
        <f>'Lingots TA6V'!D143</f>
        <v>17.085799999999999</v>
      </c>
      <c r="C143" s="12">
        <f>Massifs!D180</f>
        <v>3.8856000000000002</v>
      </c>
      <c r="D143" s="12">
        <f>Copeaux!D183</f>
        <v>1.4054</v>
      </c>
      <c r="E143" s="12">
        <f>'Copeaux pour Ferro Ti'!D149</f>
        <v>0.59250000000000003</v>
      </c>
      <c r="F143" s="12">
        <f>'Ferro Titanium'!D163</f>
        <v>3.7947000000000002</v>
      </c>
      <c r="G143" s="12">
        <f>Eponges!D115</f>
        <v>7.9</v>
      </c>
      <c r="H143" s="12">
        <f>'TiO2'!D114</f>
        <v>3.7317999999999998</v>
      </c>
      <c r="I143" s="7">
        <f t="shared" si="120"/>
        <v>0.22741691931311384</v>
      </c>
      <c r="J143" s="14">
        <f t="shared" si="121"/>
        <v>0.30952793177029075</v>
      </c>
      <c r="K143" s="7">
        <f t="shared" si="122"/>
        <v>8.225544019009938E-2</v>
      </c>
      <c r="L143" s="14">
        <f t="shared" si="123"/>
        <v>0.15263209670122851</v>
      </c>
      <c r="M143" s="7">
        <f t="shared" si="124"/>
        <v>3.4677919675988253E-2</v>
      </c>
    </row>
    <row r="144" spans="1:13" x14ac:dyDescent="0.25">
      <c r="A144" s="4">
        <v>42675</v>
      </c>
      <c r="B144" s="12">
        <f>'Lingots TA6V'!D144</f>
        <v>17.085799999999999</v>
      </c>
      <c r="C144" s="12">
        <f>Massifs!D181</f>
        <v>3.5548999999999999</v>
      </c>
      <c r="D144" s="12">
        <f>Copeaux!D184</f>
        <v>1.1850000000000001</v>
      </c>
      <c r="E144" s="12">
        <f>'Copeaux pour Ferro Ti'!D150</f>
        <v>0.48230000000000001</v>
      </c>
      <c r="F144" s="12">
        <f>'Ferro Titanium'!D164</f>
        <v>3.6597</v>
      </c>
      <c r="G144" s="12">
        <f>Eponges!D116</f>
        <v>7.9</v>
      </c>
      <c r="H144" s="12">
        <f>'TiO2'!D115</f>
        <v>3.7317999999999998</v>
      </c>
      <c r="I144" s="7">
        <f t="shared" si="120"/>
        <v>0.20806166524248207</v>
      </c>
      <c r="J144" s="14">
        <f t="shared" si="121"/>
        <v>0.29549383392724804</v>
      </c>
      <c r="K144" s="7">
        <f t="shared" si="122"/>
        <v>6.9355839351976506E-2</v>
      </c>
      <c r="L144" s="14">
        <f t="shared" si="123"/>
        <v>0.13831361397761421</v>
      </c>
      <c r="M144" s="7">
        <f t="shared" si="124"/>
        <v>2.8228119256926806E-2</v>
      </c>
    </row>
    <row r="145" spans="1:13" x14ac:dyDescent="0.25">
      <c r="A145" s="4">
        <v>42705</v>
      </c>
      <c r="B145" s="12">
        <f>'Lingots TA6V'!D145</f>
        <v>17.637</v>
      </c>
      <c r="C145" s="12">
        <f>Massifs!D182</f>
        <v>3.4171999999999998</v>
      </c>
      <c r="D145" s="12">
        <f>Copeaux!D185</f>
        <v>1.2345999999999999</v>
      </c>
      <c r="E145" s="12">
        <f>'Copeaux pour Ferro Ti'!D151</f>
        <v>0.4299</v>
      </c>
      <c r="F145" s="12">
        <f>'Ferro Titanium'!D165</f>
        <v>3.6926999999999999</v>
      </c>
      <c r="G145" s="12">
        <f>Eponges!D117</f>
        <v>7.9</v>
      </c>
      <c r="H145" s="12">
        <f>'TiO2'!D116</f>
        <v>3.7317999999999998</v>
      </c>
      <c r="I145" s="7">
        <f t="shared" si="120"/>
        <v>0.19375177184328399</v>
      </c>
      <c r="J145" s="14">
        <f t="shared" si="121"/>
        <v>0.27931648262549413</v>
      </c>
      <c r="K145" s="7">
        <f t="shared" si="122"/>
        <v>7.0000566989850882E-2</v>
      </c>
      <c r="L145" s="14">
        <f t="shared" si="123"/>
        <v>0.12434879317201471</v>
      </c>
      <c r="M145" s="7">
        <f t="shared" si="124"/>
        <v>2.437489368940296E-2</v>
      </c>
    </row>
    <row r="146" spans="1:13" x14ac:dyDescent="0.25">
      <c r="A146" s="4">
        <v>42736</v>
      </c>
      <c r="B146" s="12">
        <f>'Lingots TA6V'!D146</f>
        <v>18.188099999999999</v>
      </c>
      <c r="C146" s="12">
        <f>Massifs!D183</f>
        <v>3.4998</v>
      </c>
      <c r="D146" s="12">
        <f>Copeaux!D186</f>
        <v>1.6535</v>
      </c>
      <c r="E146" s="12">
        <f>'Copeaux pour Ferro Ti'!D152</f>
        <v>0.63380000000000003</v>
      </c>
      <c r="F146" s="12">
        <f>'Ferro Titanium'!D166</f>
        <v>3.7092999999999998</v>
      </c>
      <c r="G146" s="12">
        <f>Eponges!D118</f>
        <v>7.9</v>
      </c>
      <c r="H146" s="12">
        <f>'TiO2'!D117</f>
        <v>3.7317999999999998</v>
      </c>
      <c r="I146" s="7">
        <f t="shared" si="120"/>
        <v>0.19242251802002411</v>
      </c>
      <c r="J146" s="14">
        <f t="shared" si="121"/>
        <v>0.26467000131811919</v>
      </c>
      <c r="K146" s="7">
        <f t="shared" si="122"/>
        <v>9.0911090218329577E-2</v>
      </c>
      <c r="L146" s="14">
        <f t="shared" si="123"/>
        <v>0.11475277526286898</v>
      </c>
      <c r="M146" s="7">
        <f t="shared" si="124"/>
        <v>3.4846960375190375E-2</v>
      </c>
    </row>
    <row r="147" spans="1:13" x14ac:dyDescent="0.25">
      <c r="A147" s="4">
        <v>42767</v>
      </c>
      <c r="B147" s="12">
        <f>'Lingots TA6V'!D147</f>
        <v>18.463999999999999</v>
      </c>
      <c r="C147" s="12">
        <f>Massifs!D184</f>
        <v>3.7616000000000001</v>
      </c>
      <c r="D147" s="12">
        <f>Copeaux!D187</f>
        <v>1.8464</v>
      </c>
      <c r="E147" s="12">
        <f>'Copeaux pour Ferro Ti'!D153</f>
        <v>0.77710000000000001</v>
      </c>
      <c r="F147" s="12">
        <f>'Ferro Titanium'!D167</f>
        <v>3.8856000000000002</v>
      </c>
      <c r="G147" s="12">
        <f>Eponges!D119</f>
        <v>7.9</v>
      </c>
      <c r="H147" s="12">
        <f>'TiO2'!D118</f>
        <v>3.7317999999999998</v>
      </c>
      <c r="I147" s="7">
        <f t="shared" si="120"/>
        <v>0.20372616984402081</v>
      </c>
      <c r="J147" s="14">
        <f t="shared" si="121"/>
        <v>0.25191208061603027</v>
      </c>
      <c r="K147" s="7">
        <f t="shared" si="122"/>
        <v>0.1</v>
      </c>
      <c r="L147" s="14">
        <f t="shared" si="123"/>
        <v>0.10654553169885368</v>
      </c>
      <c r="M147" s="7">
        <f t="shared" si="124"/>
        <v>4.2087305025996537E-2</v>
      </c>
    </row>
    <row r="148" spans="1:13" x14ac:dyDescent="0.25">
      <c r="A148" s="4">
        <v>42795</v>
      </c>
      <c r="B148" s="12">
        <f>'Lingots TA6V'!D148</f>
        <v>18.463999999999999</v>
      </c>
      <c r="C148" s="12">
        <f>Massifs!D185</f>
        <v>4.0674999999999999</v>
      </c>
      <c r="D148" s="12">
        <f>Copeaux!D188</f>
        <v>2.1164000000000001</v>
      </c>
      <c r="E148" s="12">
        <f>'Copeaux pour Ferro Ti'!D154</f>
        <v>0.8488</v>
      </c>
      <c r="F148" s="12">
        <f>'Ferro Titanium'!D168</f>
        <v>4.2130000000000001</v>
      </c>
      <c r="G148" s="12">
        <f>Eponges!D120</f>
        <v>7.9</v>
      </c>
      <c r="H148" s="12">
        <f>'TiO2'!D119</f>
        <v>3.7317999999999998</v>
      </c>
      <c r="I148" s="7">
        <f t="shared" si="120"/>
        <v>0.22029354419410746</v>
      </c>
      <c r="J148" s="14">
        <f t="shared" si="121"/>
        <v>0.24239084150527856</v>
      </c>
      <c r="K148" s="7">
        <f t="shared" si="122"/>
        <v>0.11462305025996535</v>
      </c>
      <c r="L148" s="14">
        <f t="shared" si="123"/>
        <v>0.10114811754909493</v>
      </c>
      <c r="M148" s="7">
        <f t="shared" si="124"/>
        <v>4.5970537261698446E-2</v>
      </c>
    </row>
    <row r="149" spans="1:13" x14ac:dyDescent="0.25">
      <c r="A149" s="4">
        <v>42826</v>
      </c>
      <c r="B149" s="12">
        <f>'Lingots TA6V'!D149</f>
        <v>18.463999999999999</v>
      </c>
      <c r="C149" s="12">
        <f>Massifs!D186</f>
        <v>4.2576999999999998</v>
      </c>
      <c r="D149" s="12">
        <f>Copeaux!D189</f>
        <v>2.2183999999999999</v>
      </c>
      <c r="E149" s="12">
        <f>'Copeaux pour Ferro Ti'!D155</f>
        <v>0.89559999999999995</v>
      </c>
      <c r="F149" s="12">
        <f>'Ferro Titanium'!D169</f>
        <v>4.5250000000000004</v>
      </c>
      <c r="G149" s="12">
        <f>Eponges!D121</f>
        <v>7.9</v>
      </c>
      <c r="H149" s="12">
        <f>'TiO2'!D120</f>
        <v>3.7317999999999998</v>
      </c>
      <c r="I149" s="7">
        <f t="shared" si="120"/>
        <v>0.23059467071057194</v>
      </c>
      <c r="J149" s="14">
        <f t="shared" si="121"/>
        <v>0.23673453912776513</v>
      </c>
      <c r="K149" s="7">
        <f t="shared" si="122"/>
        <v>0.1201473136915078</v>
      </c>
      <c r="L149" s="14">
        <f t="shared" si="123"/>
        <v>9.8916274291512896E-2</v>
      </c>
      <c r="M149" s="7">
        <f t="shared" si="124"/>
        <v>4.8505199306759103E-2</v>
      </c>
    </row>
    <row r="150" spans="1:13" x14ac:dyDescent="0.25">
      <c r="A150" s="4">
        <v>42856</v>
      </c>
      <c r="B150" s="12">
        <f>'Lingots TA6V'!D150</f>
        <v>18.463699999999999</v>
      </c>
      <c r="C150" s="12">
        <f>Massifs!D187</f>
        <v>4.3540999999999999</v>
      </c>
      <c r="D150" s="12">
        <f>Copeaux!D190</f>
        <v>2.1770999999999998</v>
      </c>
      <c r="E150" s="12">
        <f>'Copeaux pour Ferro Ti'!D156</f>
        <v>0.96450000000000002</v>
      </c>
      <c r="F150" s="12">
        <f>'Ferro Titanium'!D170</f>
        <v>4.7481999999999998</v>
      </c>
      <c r="G150" s="12">
        <f>Eponges!D122</f>
        <v>8.7469000000000001</v>
      </c>
      <c r="H150" s="12">
        <f>'TiO2'!D121</f>
        <v>0</v>
      </c>
      <c r="I150" s="7">
        <f t="shared" si="120"/>
        <v>0.2358194728033926</v>
      </c>
      <c r="J150" s="14">
        <f t="shared" si="121"/>
        <v>0.2317706698865033</v>
      </c>
      <c r="K150" s="7">
        <f t="shared" si="122"/>
        <v>0.11791244441796606</v>
      </c>
      <c r="L150" s="14">
        <f t="shared" si="123"/>
        <v>9.8485972642928632E-2</v>
      </c>
      <c r="M150" s="7">
        <f t="shared" si="124"/>
        <v>5.2237633843704133E-2</v>
      </c>
    </row>
    <row r="151" spans="1:13" x14ac:dyDescent="0.25">
      <c r="A151" s="4">
        <v>42887</v>
      </c>
      <c r="B151" s="12">
        <f>'Lingots TA6V'!D151</f>
        <v>18.0779</v>
      </c>
      <c r="C151" s="12">
        <f>Massifs!D188</f>
        <v>4.4775999999999998</v>
      </c>
      <c r="D151" s="12">
        <f>Copeaux!D191</f>
        <v>2.2818000000000001</v>
      </c>
      <c r="E151" s="12">
        <f>'Copeaux pour Ferro Ti'!D157</f>
        <v>1.0250999999999999</v>
      </c>
      <c r="F151" s="12">
        <f>'Ferro Titanium'!D171</f>
        <v>4.7619999999999996</v>
      </c>
      <c r="G151" s="12">
        <f>Eponges!D123</f>
        <v>8.5500000000000007</v>
      </c>
      <c r="H151" s="12">
        <f>'TiO2'!D122</f>
        <v>0</v>
      </c>
      <c r="I151" s="7">
        <f t="shared" si="120"/>
        <v>0.24768363582053224</v>
      </c>
      <c r="J151" s="14">
        <f t="shared" si="121"/>
        <v>0.2277961679812445</v>
      </c>
      <c r="K151" s="7">
        <f t="shared" si="122"/>
        <v>0.12622041276918228</v>
      </c>
      <c r="L151" s="14">
        <f t="shared" si="123"/>
        <v>9.926095102889769E-2</v>
      </c>
      <c r="M151" s="7">
        <f t="shared" si="124"/>
        <v>5.6704595113370462E-2</v>
      </c>
    </row>
    <row r="152" spans="1:13" x14ac:dyDescent="0.25">
      <c r="A152" s="4">
        <v>42917</v>
      </c>
      <c r="B152" s="12">
        <f>'Lingots TA6V'!D152</f>
        <v>18.0779</v>
      </c>
      <c r="C152" s="12">
        <f>Massifs!D189</f>
        <v>4.6296999999999997</v>
      </c>
      <c r="D152" s="12">
        <f>Copeaux!D192</f>
        <v>2.4525999999999999</v>
      </c>
      <c r="E152" s="12">
        <f>'Copeaux pour Ferro Ti'!D158</f>
        <v>0.93700000000000006</v>
      </c>
      <c r="F152" s="12">
        <f>'Ferro Titanium'!D172</f>
        <v>4.8033000000000001</v>
      </c>
      <c r="G152" s="12">
        <f>Eponges!D124</f>
        <v>8.15</v>
      </c>
      <c r="H152" s="12">
        <f>'TiO2'!D123</f>
        <v>0</v>
      </c>
      <c r="I152" s="7">
        <f t="shared" si="120"/>
        <v>0.2560972236819542</v>
      </c>
      <c r="J152" s="14">
        <f t="shared" si="121"/>
        <v>0.22574006897776933</v>
      </c>
      <c r="K152" s="7">
        <f t="shared" si="122"/>
        <v>0.1356684128134352</v>
      </c>
      <c r="L152" s="14">
        <f t="shared" si="123"/>
        <v>0.10146407010087098</v>
      </c>
      <c r="M152" s="7">
        <f t="shared" si="124"/>
        <v>5.1831241460567883E-2</v>
      </c>
    </row>
    <row r="153" spans="1:13" x14ac:dyDescent="0.25">
      <c r="A153" s="4">
        <v>42948</v>
      </c>
      <c r="B153" s="12">
        <f>'Lingots TA6V'!D153</f>
        <v>17.912500000000001</v>
      </c>
      <c r="C153" s="12">
        <f>Massifs!D190</f>
        <v>4.6296999999999997</v>
      </c>
      <c r="D153" s="12">
        <f>Copeaux!D193</f>
        <v>2.5265</v>
      </c>
      <c r="E153" s="12">
        <f>'Copeaux pour Ferro Ti'!D159</f>
        <v>0.90610000000000002</v>
      </c>
      <c r="F153" s="12">
        <f>'Ferro Titanium'!D173</f>
        <v>5.0110999999999999</v>
      </c>
      <c r="G153" s="12">
        <f>Eponges!D125</f>
        <v>8.15</v>
      </c>
      <c r="H153" s="12">
        <f>'TiO2'!D124</f>
        <v>0</v>
      </c>
      <c r="I153" s="7">
        <f t="shared" ref="I153:I166" si="125">C153/B153</f>
        <v>0.25846196789951148</v>
      </c>
      <c r="J153" s="14">
        <f t="shared" ref="J153:J166" si="126">AVERAGE(I142:I153)</f>
        <v>0.22545332947466945</v>
      </c>
      <c r="K153" s="7">
        <f t="shared" ref="K153:K166" si="127">D153/B153</f>
        <v>0.1410467550593161</v>
      </c>
      <c r="L153" s="14">
        <f t="shared" ref="L153:L166" si="128">AVERAGE(K142:K153)</f>
        <v>0.10475234722371635</v>
      </c>
      <c r="M153" s="7">
        <f t="shared" ref="M153:M166" si="129">E153/B153</f>
        <v>5.0584787159804599E-2</v>
      </c>
    </row>
    <row r="154" spans="1:13" x14ac:dyDescent="0.25">
      <c r="A154" s="4">
        <v>42979</v>
      </c>
      <c r="B154" s="12">
        <f>'Lingots TA6V'!D154</f>
        <v>17.912500000000001</v>
      </c>
      <c r="C154" s="12">
        <f>Massifs!D191</f>
        <v>4.7949999999999999</v>
      </c>
      <c r="D154" s="12">
        <f>Copeaux!D194</f>
        <v>2.6455000000000002</v>
      </c>
      <c r="E154" s="12">
        <f>'Copeaux pour Ferro Ti'!D160</f>
        <v>1.1574</v>
      </c>
      <c r="F154" s="12">
        <f>'Ferro Titanium'!D174</f>
        <v>5.5115999999999996</v>
      </c>
      <c r="G154" s="12">
        <f>Eponges!D126</f>
        <v>8.15</v>
      </c>
      <c r="H154" s="12">
        <f>'TiO2'!D125</f>
        <v>0</v>
      </c>
      <c r="I154" s="7">
        <f t="shared" si="125"/>
        <v>0.26769016050244238</v>
      </c>
      <c r="J154" s="14">
        <f t="shared" si="126"/>
        <v>0.22850164332295311</v>
      </c>
      <c r="K154" s="7">
        <f t="shared" si="127"/>
        <v>0.14769016050244244</v>
      </c>
      <c r="L154" s="14">
        <f t="shared" si="128"/>
        <v>0.10965262385533929</v>
      </c>
      <c r="M154" s="7">
        <f t="shared" si="129"/>
        <v>6.4614096301465446E-2</v>
      </c>
    </row>
    <row r="155" spans="1:13" x14ac:dyDescent="0.25">
      <c r="A155" s="4">
        <v>43009</v>
      </c>
      <c r="B155" s="12">
        <f>'Lingots TA6V'!D155</f>
        <v>17.912500000000001</v>
      </c>
      <c r="C155" s="12">
        <f>Massifs!D192</f>
        <v>5.0705999999999998</v>
      </c>
      <c r="D155" s="12">
        <f>Copeaux!D195</f>
        <v>2.6455000000000002</v>
      </c>
      <c r="E155" s="12">
        <f>'Copeaux pour Ferro Ti'!D161</f>
        <v>1.3338000000000001</v>
      </c>
      <c r="F155" s="12">
        <f>'Ferro Titanium'!D175</f>
        <v>6.0407000000000002</v>
      </c>
      <c r="G155" s="12">
        <f>Eponges!D127</f>
        <v>8.15</v>
      </c>
      <c r="H155" s="12">
        <f>'TiO2'!D126</f>
        <v>0</v>
      </c>
      <c r="I155" s="7">
        <f t="shared" si="125"/>
        <v>0.28307606420097692</v>
      </c>
      <c r="J155" s="14">
        <f t="shared" si="126"/>
        <v>0.23313990539694165</v>
      </c>
      <c r="K155" s="7">
        <f t="shared" si="127"/>
        <v>0.14769016050244244</v>
      </c>
      <c r="L155" s="14">
        <f t="shared" si="128"/>
        <v>0.11510551721470123</v>
      </c>
      <c r="M155" s="7">
        <f t="shared" si="129"/>
        <v>7.4461967899511511E-2</v>
      </c>
    </row>
    <row r="156" spans="1:13" x14ac:dyDescent="0.25">
      <c r="A156" s="4">
        <v>43040</v>
      </c>
      <c r="B156" s="12">
        <f>'Lingots TA6V'!D156</f>
        <v>17.912500000000001</v>
      </c>
      <c r="C156" s="12">
        <f>Massifs!D193</f>
        <v>5.2911000000000001</v>
      </c>
      <c r="D156" s="12">
        <f>Copeaux!D196</f>
        <v>2.6455000000000002</v>
      </c>
      <c r="E156" s="12">
        <f>'Copeaux pour Ferro Ti'!D162</f>
        <v>1.2677</v>
      </c>
      <c r="F156" s="12">
        <f>'Ferro Titanium'!D176</f>
        <v>5.6108000000000002</v>
      </c>
      <c r="G156" s="12">
        <f>Eponges!D128</f>
        <v>8.0068000000000001</v>
      </c>
      <c r="H156" s="12">
        <f>'TiO2'!D127</f>
        <v>0</v>
      </c>
      <c r="I156" s="7">
        <f t="shared" si="125"/>
        <v>0.29538590369853451</v>
      </c>
      <c r="J156" s="14">
        <f t="shared" si="126"/>
        <v>0.24041692526827943</v>
      </c>
      <c r="K156" s="7">
        <f t="shared" si="127"/>
        <v>0.14769016050244244</v>
      </c>
      <c r="L156" s="14">
        <f t="shared" si="128"/>
        <v>0.12163337731057337</v>
      </c>
      <c r="M156" s="7">
        <f t="shared" si="129"/>
        <v>7.0771807397069078E-2</v>
      </c>
    </row>
    <row r="157" spans="1:13" x14ac:dyDescent="0.25">
      <c r="A157" s="4">
        <v>43070</v>
      </c>
      <c r="B157" s="12">
        <f>'Lingots TA6V'!D157</f>
        <v>17.912500000000001</v>
      </c>
      <c r="C157" s="12">
        <f>Massifs!D194</f>
        <v>5.2911000000000001</v>
      </c>
      <c r="D157" s="12">
        <f>Copeaux!D197</f>
        <v>2.7557999999999998</v>
      </c>
      <c r="E157" s="12">
        <f>'Copeaux pour Ferro Ti'!D163</f>
        <v>1.3117000000000001</v>
      </c>
      <c r="F157" s="12">
        <f>'Ferro Titanium'!D177</f>
        <v>5.4564000000000004</v>
      </c>
      <c r="G157" s="12">
        <f>Eponges!D129</f>
        <v>8</v>
      </c>
      <c r="H157" s="12">
        <f>'TiO2'!D128</f>
        <v>0</v>
      </c>
      <c r="I157" s="7">
        <f t="shared" si="125"/>
        <v>0.29538590369853451</v>
      </c>
      <c r="J157" s="14">
        <f t="shared" si="126"/>
        <v>0.24888643625621695</v>
      </c>
      <c r="K157" s="7">
        <f t="shared" si="127"/>
        <v>0.15384787159804603</v>
      </c>
      <c r="L157" s="14">
        <f t="shared" si="128"/>
        <v>0.12862065269458964</v>
      </c>
      <c r="M157" s="7">
        <f t="shared" si="129"/>
        <v>7.3228192602930911E-2</v>
      </c>
    </row>
    <row r="158" spans="1:13" x14ac:dyDescent="0.25">
      <c r="A158" s="4">
        <v>43101</v>
      </c>
      <c r="B158" s="12">
        <f>'Lingots TA6V'!D158</f>
        <v>17.912500000000001</v>
      </c>
      <c r="C158" s="12">
        <f>Massifs!D195</f>
        <v>5.4013</v>
      </c>
      <c r="D158" s="12">
        <f>Copeaux!D198</f>
        <v>2.7557999999999998</v>
      </c>
      <c r="E158" s="12">
        <f>'Copeaux pour Ferro Ti'!D164</f>
        <v>1.2456</v>
      </c>
      <c r="F158" s="12">
        <f>'Ferro Titanium'!D178</f>
        <v>5.3461999999999996</v>
      </c>
      <c r="G158" s="12">
        <f>Eponges!D130</f>
        <v>8</v>
      </c>
      <c r="H158" s="12">
        <f>'TiO2'!D129</f>
        <v>0</v>
      </c>
      <c r="I158" s="7">
        <f t="shared" si="125"/>
        <v>0.30153803210048846</v>
      </c>
      <c r="J158" s="14">
        <f t="shared" si="126"/>
        <v>0.25797939576292234</v>
      </c>
      <c r="K158" s="7">
        <f t="shared" si="127"/>
        <v>0.15384787159804603</v>
      </c>
      <c r="L158" s="14">
        <f t="shared" si="128"/>
        <v>0.13386538447623267</v>
      </c>
      <c r="M158" s="7">
        <f t="shared" si="129"/>
        <v>6.9538032100488478E-2</v>
      </c>
    </row>
    <row r="159" spans="1:13" x14ac:dyDescent="0.25">
      <c r="A159" s="4">
        <v>43132</v>
      </c>
      <c r="B159" s="12">
        <f>'Lingots TA6V'!D159</f>
        <v>19.912500000000001</v>
      </c>
      <c r="C159" s="12">
        <f>Massifs!D196</f>
        <v>5.3186999999999998</v>
      </c>
      <c r="D159" s="12">
        <f>Copeaux!D199</f>
        <v>2.7557999999999998</v>
      </c>
      <c r="E159" s="12">
        <f>'Copeaux pour Ferro Ti'!D165</f>
        <v>1.1794</v>
      </c>
      <c r="F159" s="12">
        <f>'Ferro Titanium'!D179</f>
        <v>5.3407</v>
      </c>
      <c r="G159" s="12">
        <f>Eponges!D131</f>
        <v>8.1</v>
      </c>
      <c r="H159" s="12">
        <f>'TiO2'!D130</f>
        <v>0</v>
      </c>
      <c r="I159" s="7">
        <f t="shared" si="125"/>
        <v>0.26710357815442559</v>
      </c>
      <c r="J159" s="14">
        <f t="shared" si="126"/>
        <v>0.26326084645545605</v>
      </c>
      <c r="K159" s="7">
        <f t="shared" si="127"/>
        <v>0.13839548022598869</v>
      </c>
      <c r="L159" s="14">
        <f t="shared" si="128"/>
        <v>0.13706500782839839</v>
      </c>
      <c r="M159" s="7">
        <f t="shared" si="129"/>
        <v>5.9229127432517258E-2</v>
      </c>
    </row>
    <row r="160" spans="1:13" x14ac:dyDescent="0.25">
      <c r="A160" s="4">
        <v>43160</v>
      </c>
      <c r="B160" s="12">
        <f>'Lingots TA6V'!D160</f>
        <v>18.684200000000001</v>
      </c>
      <c r="C160" s="12">
        <f>Massifs!D197</f>
        <v>5.2911000000000001</v>
      </c>
      <c r="D160" s="12">
        <f>Copeaux!D200</f>
        <v>2.7866</v>
      </c>
      <c r="E160" s="12">
        <f>'Copeaux pour Ferro Ti'!D166</f>
        <v>1.1508</v>
      </c>
      <c r="F160" s="12">
        <f>'Ferro Titanium'!D180</f>
        <v>5.1433999999999997</v>
      </c>
      <c r="G160" s="12">
        <f>Eponges!D132</f>
        <v>8.625</v>
      </c>
      <c r="H160" s="12">
        <f>'TiO2'!D131</f>
        <v>0</v>
      </c>
      <c r="I160" s="7">
        <f t="shared" si="125"/>
        <v>0.28318579334410893</v>
      </c>
      <c r="J160" s="14">
        <f t="shared" si="126"/>
        <v>0.26850186721795616</v>
      </c>
      <c r="K160" s="7">
        <f t="shared" si="127"/>
        <v>0.14914205585467935</v>
      </c>
      <c r="L160" s="14">
        <f t="shared" si="128"/>
        <v>0.13994159162795791</v>
      </c>
      <c r="M160" s="7">
        <f t="shared" si="129"/>
        <v>6.1592147375857678E-2</v>
      </c>
    </row>
    <row r="161" spans="1:13" x14ac:dyDescent="0.25">
      <c r="A161" s="4">
        <v>43191</v>
      </c>
      <c r="B161" s="12">
        <f>'Lingots TA6V'!D161</f>
        <v>18.573899999999998</v>
      </c>
      <c r="C161" s="12">
        <f>Massifs!D198</f>
        <v>5.0705999999999998</v>
      </c>
      <c r="D161" s="12">
        <f>Copeaux!D201</f>
        <v>2.7145000000000001</v>
      </c>
      <c r="E161" s="12">
        <f>'Copeaux pour Ferro Ti'!D167</f>
        <v>1.1077999999999999</v>
      </c>
      <c r="F161" s="12">
        <f>'Ferro Titanium'!D181</f>
        <v>5.0651000000000002</v>
      </c>
      <c r="G161" s="12">
        <f>Eponges!D133</f>
        <v>8.625</v>
      </c>
      <c r="H161" s="12">
        <f>'TiO2'!D132</f>
        <v>0</v>
      </c>
      <c r="I161" s="7">
        <f t="shared" si="125"/>
        <v>0.27299597822751281</v>
      </c>
      <c r="J161" s="14">
        <f t="shared" si="126"/>
        <v>0.27203530951103455</v>
      </c>
      <c r="K161" s="7">
        <f t="shared" si="127"/>
        <v>0.14614593596390638</v>
      </c>
      <c r="L161" s="14">
        <f t="shared" si="128"/>
        <v>0.14210814348399112</v>
      </c>
      <c r="M161" s="7">
        <f t="shared" si="129"/>
        <v>5.9642832146183621E-2</v>
      </c>
    </row>
    <row r="162" spans="1:13" x14ac:dyDescent="0.25">
      <c r="A162" s="4">
        <v>43221</v>
      </c>
      <c r="B162" s="12">
        <f>'Lingots TA6V'!D162</f>
        <v>18.904599999999999</v>
      </c>
      <c r="C162" s="12">
        <f>Massifs!D199</f>
        <v>4.9714</v>
      </c>
      <c r="D162" s="12">
        <f>Copeaux!D202</f>
        <v>2.6654</v>
      </c>
      <c r="E162" s="12">
        <f>'Copeaux pour Ferro Ti'!D168</f>
        <v>1.056</v>
      </c>
      <c r="F162" s="12">
        <f>'Ferro Titanium'!D182</f>
        <v>5.0155000000000003</v>
      </c>
      <c r="G162" s="12">
        <f>Eponges!D134</f>
        <v>8.5</v>
      </c>
      <c r="H162" s="12">
        <f>'TiO2'!D133</f>
        <v>0</v>
      </c>
      <c r="I162" s="7">
        <f t="shared" si="125"/>
        <v>0.26297303301841884</v>
      </c>
      <c r="J162" s="14">
        <f t="shared" si="126"/>
        <v>0.27429810619562006</v>
      </c>
      <c r="K162" s="7">
        <f t="shared" si="127"/>
        <v>0.14099213947928019</v>
      </c>
      <c r="L162" s="14">
        <f t="shared" si="128"/>
        <v>0.14403145140576731</v>
      </c>
      <c r="M162" s="7">
        <f t="shared" si="129"/>
        <v>5.5859420458512749E-2</v>
      </c>
    </row>
    <row r="163" spans="1:13" x14ac:dyDescent="0.25">
      <c r="A163" s="4">
        <v>43252</v>
      </c>
      <c r="B163" s="12">
        <f>'Lingots TA6V'!D163</f>
        <v>18.905000000000001</v>
      </c>
      <c r="C163" s="12">
        <f>Massifs!D200</f>
        <v>4.9053000000000004</v>
      </c>
      <c r="D163" s="12">
        <f>Copeaux!D203</f>
        <v>2.5188000000000001</v>
      </c>
      <c r="E163" s="12">
        <f>'Copeaux pour Ferro Ti'!D169</f>
        <v>1.1409</v>
      </c>
      <c r="F163" s="12">
        <f>'Ferro Titanium'!D183</f>
        <v>5.1201999999999996</v>
      </c>
      <c r="G163" s="12">
        <f>Eponges!D135</f>
        <v>8.5</v>
      </c>
      <c r="H163" s="12">
        <f>'TiO2'!D134</f>
        <v>0</v>
      </c>
      <c r="I163" s="7">
        <f t="shared" si="125"/>
        <v>0.25947103940756416</v>
      </c>
      <c r="J163" s="14">
        <f t="shared" si="126"/>
        <v>0.27528038982787273</v>
      </c>
      <c r="K163" s="7">
        <f t="shared" si="127"/>
        <v>0.13323459402274532</v>
      </c>
      <c r="L163" s="14">
        <f t="shared" si="128"/>
        <v>0.14461596651023087</v>
      </c>
      <c r="M163" s="7">
        <f t="shared" si="129"/>
        <v>6.0349113991007668E-2</v>
      </c>
    </row>
    <row r="164" spans="1:13" x14ac:dyDescent="0.25">
      <c r="A164" s="4">
        <v>43282</v>
      </c>
      <c r="B164" s="12">
        <f>'Lingots TA6V'!D164</f>
        <v>19.234999999999999</v>
      </c>
      <c r="C164" s="12">
        <f>Massifs!D201</f>
        <v>4.8502000000000001</v>
      </c>
      <c r="D164" s="12">
        <f>Copeaux!D204</f>
        <v>2.3424</v>
      </c>
      <c r="E164" s="12">
        <f>'Copeaux pour Ferro Ti'!D170</f>
        <v>1.1574</v>
      </c>
      <c r="F164" s="12">
        <f>'Ferro Titanium'!D184</f>
        <v>4.9935</v>
      </c>
      <c r="G164" s="12">
        <f>Eponges!D136</f>
        <v>8.4885999999999999</v>
      </c>
      <c r="H164" s="12">
        <f>'TiO2'!D135</f>
        <v>0</v>
      </c>
      <c r="I164" s="7">
        <f t="shared" si="125"/>
        <v>0.2521549259162984</v>
      </c>
      <c r="J164" s="14">
        <f t="shared" si="126"/>
        <v>0.27495186501406804</v>
      </c>
      <c r="K164" s="7">
        <f t="shared" si="127"/>
        <v>0.12177800883805563</v>
      </c>
      <c r="L164" s="14">
        <f t="shared" si="128"/>
        <v>0.14345843284561591</v>
      </c>
      <c r="M164" s="7">
        <f t="shared" si="129"/>
        <v>6.0171562256303615E-2</v>
      </c>
    </row>
    <row r="165" spans="1:13" x14ac:dyDescent="0.25">
      <c r="A165" s="4">
        <v>43313</v>
      </c>
      <c r="B165" s="12">
        <f>'Lingots TA6V'!D165</f>
        <v>19.234999999999999</v>
      </c>
      <c r="C165" s="12">
        <f>Massifs!D202</f>
        <v>4.7949999999999999</v>
      </c>
      <c r="D165" s="12">
        <f>Copeaux!D205</f>
        <v>2.1936</v>
      </c>
      <c r="E165" s="12">
        <f>'Copeaux pour Ferro Ti'!D171</f>
        <v>1.1574</v>
      </c>
      <c r="F165" s="12">
        <f>'Ferro Titanium'!D185</f>
        <v>4.9714</v>
      </c>
      <c r="G165" s="12">
        <f>Eponges!D137</f>
        <v>8.25</v>
      </c>
      <c r="H165" s="12">
        <f>'TiO2'!D136</f>
        <v>0</v>
      </c>
      <c r="I165" s="7">
        <f t="shared" si="125"/>
        <v>0.24928515726540162</v>
      </c>
      <c r="J165" s="14">
        <f t="shared" si="126"/>
        <v>0.27418713079455886</v>
      </c>
      <c r="K165" s="7">
        <f t="shared" si="127"/>
        <v>0.11404211073563816</v>
      </c>
      <c r="L165" s="14">
        <f t="shared" si="128"/>
        <v>0.14120804581864274</v>
      </c>
      <c r="M165" s="7">
        <f t="shared" si="129"/>
        <v>6.0171562256303615E-2</v>
      </c>
    </row>
    <row r="166" spans="1:13" x14ac:dyDescent="0.25">
      <c r="A166" s="4">
        <v>43344</v>
      </c>
      <c r="B166" s="12">
        <f>'Lingots TA6V'!D166</f>
        <v>19.234999999999999</v>
      </c>
      <c r="C166" s="12">
        <f>Massifs!D203</f>
        <v>4.9162999999999997</v>
      </c>
      <c r="D166" s="12">
        <f>Copeaux!D206</f>
        <v>2.2046000000000001</v>
      </c>
      <c r="E166" s="12">
        <f>'Copeaux pour Ferro Ti'!D172</f>
        <v>1.1629</v>
      </c>
      <c r="F166" s="12">
        <f>'Ferro Titanium'!D186</f>
        <v>5.2138999999999998</v>
      </c>
      <c r="G166" s="12">
        <f>Eponges!D138</f>
        <v>8.25</v>
      </c>
      <c r="H166" s="12">
        <f>'TiO2'!D137</f>
        <v>0</v>
      </c>
      <c r="I166" s="7">
        <f t="shared" si="125"/>
        <v>0.2555913698986223</v>
      </c>
      <c r="J166" s="14">
        <f t="shared" si="126"/>
        <v>0.27317889824424063</v>
      </c>
      <c r="K166" s="7">
        <f t="shared" si="127"/>
        <v>0.11461398492331688</v>
      </c>
      <c r="L166" s="14">
        <f t="shared" si="128"/>
        <v>0.13845169785371561</v>
      </c>
      <c r="M166" s="7">
        <f t="shared" si="129"/>
        <v>6.0457499350142975E-2</v>
      </c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55"/>
  <sheetViews>
    <sheetView workbookViewId="0">
      <pane ySplit="1" topLeftCell="A130" activePane="bottomLeft" state="frozenSplit"/>
      <selection pane="bottomLeft" activeCell="G151" sqref="G151"/>
    </sheetView>
  </sheetViews>
  <sheetFormatPr baseColWidth="10" defaultColWidth="11.42578125" defaultRowHeight="15" x14ac:dyDescent="0.25"/>
  <cols>
    <col min="1" max="1" width="11.42578125" style="27"/>
  </cols>
  <sheetData>
    <row r="1" spans="1:4" ht="18.75" x14ac:dyDescent="0.3">
      <c r="A1" s="29" t="s">
        <v>503</v>
      </c>
      <c r="B1" s="30"/>
      <c r="C1" s="30"/>
    </row>
    <row r="2" spans="1:4" ht="15.75" thickBot="1" x14ac:dyDescent="0.3"/>
    <row r="3" spans="1:4" ht="15.75" thickBot="1" x14ac:dyDescent="0.3">
      <c r="A3" s="25" t="s">
        <v>1</v>
      </c>
      <c r="B3" s="21" t="s">
        <v>15</v>
      </c>
      <c r="C3" s="21" t="s">
        <v>16</v>
      </c>
      <c r="D3" s="21" t="s">
        <v>502</v>
      </c>
    </row>
    <row r="4" spans="1:4" ht="15.75" thickBot="1" x14ac:dyDescent="0.3">
      <c r="A4" s="26">
        <v>40179</v>
      </c>
      <c r="B4" s="21">
        <v>12.566333999999999</v>
      </c>
      <c r="C4" s="21">
        <v>13.22772</v>
      </c>
      <c r="D4" s="21">
        <v>12.897027</v>
      </c>
    </row>
    <row r="5" spans="1:4" ht="15.75" thickBot="1" x14ac:dyDescent="0.3">
      <c r="A5" s="26">
        <v>40210</v>
      </c>
      <c r="B5" s="21">
        <v>12.786796000000001</v>
      </c>
      <c r="C5" s="21">
        <v>13.448181999999999</v>
      </c>
      <c r="D5" s="21">
        <v>13.117489000000001</v>
      </c>
    </row>
    <row r="6" spans="1:4" ht="15.75" thickBot="1" x14ac:dyDescent="0.3">
      <c r="A6" s="26">
        <v>40238</v>
      </c>
      <c r="B6" s="21">
        <v>13.22772</v>
      </c>
      <c r="C6" s="21">
        <v>13.668644</v>
      </c>
      <c r="D6" s="21">
        <v>13.448181999999999</v>
      </c>
    </row>
    <row r="7" spans="1:4" ht="15.75" thickBot="1" x14ac:dyDescent="0.3">
      <c r="A7" s="26">
        <v>40269</v>
      </c>
      <c r="B7" s="21">
        <v>13.22772</v>
      </c>
      <c r="C7" s="21">
        <v>13.668644</v>
      </c>
      <c r="D7" s="21">
        <v>13.448181999999999</v>
      </c>
    </row>
    <row r="8" spans="1:4" ht="15.75" thickBot="1" x14ac:dyDescent="0.3">
      <c r="A8" s="26">
        <v>40299</v>
      </c>
      <c r="B8" s="21">
        <v>13.558413</v>
      </c>
      <c r="C8" s="21">
        <v>13.999337000000001</v>
      </c>
      <c r="D8" s="21">
        <v>13.778874999999999</v>
      </c>
    </row>
    <row r="9" spans="1:4" ht="15.75" thickBot="1" x14ac:dyDescent="0.3">
      <c r="A9" s="26">
        <v>40330</v>
      </c>
      <c r="B9" s="21">
        <v>13.889106</v>
      </c>
      <c r="C9" s="21">
        <v>14.330030000000001</v>
      </c>
      <c r="D9" s="21">
        <v>14.109567999999999</v>
      </c>
    </row>
    <row r="10" spans="1:4" ht="15.75" thickBot="1" x14ac:dyDescent="0.3">
      <c r="A10" s="26">
        <v>40360</v>
      </c>
      <c r="B10" s="21">
        <v>13.668644</v>
      </c>
      <c r="C10" s="21">
        <v>14.109567999999999</v>
      </c>
      <c r="D10" s="21">
        <v>13.889106</v>
      </c>
    </row>
    <row r="11" spans="1:4" ht="15.75" thickBot="1" x14ac:dyDescent="0.3">
      <c r="A11" s="26">
        <v>40391</v>
      </c>
      <c r="B11" s="21">
        <v>13.337951</v>
      </c>
      <c r="C11" s="21">
        <v>13.999337000000001</v>
      </c>
      <c r="D11" s="21">
        <v>13.668644</v>
      </c>
    </row>
    <row r="12" spans="1:4" ht="15.75" thickBot="1" x14ac:dyDescent="0.3">
      <c r="A12" s="26">
        <v>40422</v>
      </c>
      <c r="B12" s="21">
        <v>13.007258</v>
      </c>
      <c r="C12" s="21">
        <v>13.778874999999999</v>
      </c>
      <c r="D12" s="21">
        <v>13.3930665</v>
      </c>
    </row>
    <row r="13" spans="1:4" ht="15.75" thickBot="1" x14ac:dyDescent="0.3">
      <c r="A13" s="26">
        <v>40452</v>
      </c>
      <c r="B13" s="21">
        <v>12.566333999999999</v>
      </c>
      <c r="C13" s="21">
        <v>13.117489000000001</v>
      </c>
      <c r="D13" s="21">
        <v>12.8419115</v>
      </c>
    </row>
    <row r="14" spans="1:4" ht="15.75" thickBot="1" x14ac:dyDescent="0.3">
      <c r="A14" s="26">
        <v>40483</v>
      </c>
      <c r="B14" s="21">
        <v>12.345872</v>
      </c>
      <c r="C14" s="21">
        <v>12.786796000000001</v>
      </c>
      <c r="D14" s="21">
        <v>12.566333999999999</v>
      </c>
    </row>
    <row r="15" spans="1:4" ht="15.75" thickBot="1" x14ac:dyDescent="0.3">
      <c r="A15" s="26">
        <v>40513</v>
      </c>
      <c r="B15" s="21">
        <v>12.345872</v>
      </c>
      <c r="C15" s="21">
        <v>12.786796000000001</v>
      </c>
      <c r="D15" s="21">
        <v>12.566333999999999</v>
      </c>
    </row>
    <row r="16" spans="1:4" ht="15.75" thickBot="1" x14ac:dyDescent="0.3">
      <c r="A16" s="26">
        <v>40544</v>
      </c>
      <c r="B16" s="21">
        <v>12.566333999999999</v>
      </c>
      <c r="C16" s="21">
        <v>12.897027</v>
      </c>
      <c r="D16" s="21">
        <v>12.7316805</v>
      </c>
    </row>
    <row r="17" spans="1:7" ht="15.75" thickBot="1" x14ac:dyDescent="0.3">
      <c r="A17" s="26">
        <v>40575</v>
      </c>
      <c r="B17" s="21">
        <v>12.676565</v>
      </c>
      <c r="C17" s="21">
        <v>12.897027</v>
      </c>
      <c r="D17" s="21">
        <v>12.786796000000001</v>
      </c>
    </row>
    <row r="18" spans="1:7" ht="15.75" thickBot="1" x14ac:dyDescent="0.3">
      <c r="A18" s="26">
        <v>40603</v>
      </c>
      <c r="B18" s="21">
        <v>12.6986112</v>
      </c>
      <c r="C18" s="21">
        <v>12.9411194</v>
      </c>
      <c r="D18" s="21">
        <v>12.8198653</v>
      </c>
    </row>
    <row r="19" spans="1:7" ht="15.75" thickBot="1" x14ac:dyDescent="0.3">
      <c r="A19" s="26">
        <v>40634</v>
      </c>
      <c r="B19" s="21">
        <v>12.6986112</v>
      </c>
      <c r="C19" s="21">
        <v>12.9411194</v>
      </c>
      <c r="D19" s="21">
        <v>12.8198653</v>
      </c>
    </row>
    <row r="20" spans="1:7" ht="15.75" thickBot="1" x14ac:dyDescent="0.3">
      <c r="A20" s="26">
        <v>40664</v>
      </c>
      <c r="B20" s="21">
        <v>12.808842200000001</v>
      </c>
      <c r="C20" s="21">
        <v>13.007258</v>
      </c>
      <c r="D20" s="21">
        <v>12.908050100000001</v>
      </c>
    </row>
    <row r="21" spans="1:7" ht="15.75" thickBot="1" x14ac:dyDescent="0.3">
      <c r="A21" s="26">
        <v>40695</v>
      </c>
      <c r="B21" s="21">
        <v>12.897027</v>
      </c>
      <c r="C21" s="21">
        <v>13.095442800000001</v>
      </c>
      <c r="D21" s="21">
        <v>12.996234899999999</v>
      </c>
    </row>
    <row r="22" spans="1:7" ht="15.75" thickBot="1" x14ac:dyDescent="0.3">
      <c r="A22" s="26">
        <v>40725</v>
      </c>
      <c r="B22" s="21">
        <v>12.897027</v>
      </c>
      <c r="C22" s="21">
        <v>13.095442800000001</v>
      </c>
      <c r="D22" s="21">
        <v>12.996234899999999</v>
      </c>
    </row>
    <row r="23" spans="1:7" ht="15.75" thickBot="1" x14ac:dyDescent="0.3">
      <c r="A23" s="26">
        <v>40756</v>
      </c>
      <c r="B23" s="21">
        <v>13.007258</v>
      </c>
      <c r="C23" s="21">
        <v>13.2938586</v>
      </c>
      <c r="D23" s="21">
        <v>13.1505583</v>
      </c>
    </row>
    <row r="24" spans="1:7" ht="15.75" thickBot="1" x14ac:dyDescent="0.3">
      <c r="A24" s="26">
        <v>40787</v>
      </c>
      <c r="B24" s="21">
        <v>13.007258</v>
      </c>
      <c r="C24" s="21">
        <v>13.2938586</v>
      </c>
      <c r="D24" s="21">
        <v>13.1505583</v>
      </c>
    </row>
    <row r="25" spans="1:7" ht="15.75" thickBot="1" x14ac:dyDescent="0.3">
      <c r="A25" s="26">
        <v>40817</v>
      </c>
      <c r="B25" s="21">
        <v>13.007258</v>
      </c>
      <c r="C25" s="21">
        <v>13.22772</v>
      </c>
      <c r="D25" s="21">
        <v>13.117489000000001</v>
      </c>
    </row>
    <row r="26" spans="1:7" ht="15.75" thickBot="1" x14ac:dyDescent="0.3">
      <c r="A26" s="26">
        <v>40848</v>
      </c>
      <c r="B26" s="21">
        <v>14.5063996</v>
      </c>
      <c r="C26" s="21">
        <v>15.4984786</v>
      </c>
      <c r="D26" s="21">
        <v>15.0024391</v>
      </c>
    </row>
    <row r="27" spans="1:7" ht="15.75" thickBot="1" x14ac:dyDescent="0.3">
      <c r="A27" s="26">
        <v>40878</v>
      </c>
      <c r="B27" s="21">
        <v>14.5063996</v>
      </c>
      <c r="C27" s="21">
        <v>15.4984786</v>
      </c>
      <c r="D27" s="21">
        <v>15.0024391</v>
      </c>
    </row>
    <row r="28" spans="1:7" ht="15.75" thickBot="1" x14ac:dyDescent="0.3">
      <c r="A28" s="26">
        <v>40909</v>
      </c>
      <c r="B28" s="21">
        <v>14.5063996</v>
      </c>
      <c r="C28" s="21">
        <v>15.4984786</v>
      </c>
      <c r="D28" s="21">
        <v>15.0024391</v>
      </c>
    </row>
    <row r="29" spans="1:7" ht="15.75" thickBot="1" x14ac:dyDescent="0.3">
      <c r="A29" s="26">
        <v>40940</v>
      </c>
      <c r="B29" s="21">
        <v>14.1977528</v>
      </c>
      <c r="C29" s="21">
        <v>14.991415999999999</v>
      </c>
      <c r="D29" s="21">
        <v>14.5945844</v>
      </c>
    </row>
    <row r="30" spans="1:7" ht="15.75" thickBot="1" x14ac:dyDescent="0.3">
      <c r="A30" s="26">
        <v>40969</v>
      </c>
      <c r="B30" s="21">
        <v>13.889106</v>
      </c>
      <c r="C30" s="21">
        <v>14.7930002</v>
      </c>
      <c r="D30" s="21">
        <v>14.3410531</v>
      </c>
      <c r="G30" s="10"/>
    </row>
    <row r="31" spans="1:7" ht="15.75" thickBot="1" x14ac:dyDescent="0.3">
      <c r="A31" s="26">
        <v>41000</v>
      </c>
      <c r="B31" s="21">
        <v>13.404089600000001</v>
      </c>
      <c r="C31" s="21">
        <v>14.307983800000001</v>
      </c>
      <c r="D31" s="21">
        <v>13.856036700000001</v>
      </c>
      <c r="G31" s="10"/>
    </row>
    <row r="32" spans="1:7" ht="15.75" thickBot="1" x14ac:dyDescent="0.3">
      <c r="A32" s="26">
        <v>41030</v>
      </c>
      <c r="B32" s="21">
        <v>13.6025054</v>
      </c>
      <c r="C32" s="21">
        <v>14.5945844</v>
      </c>
      <c r="D32" s="21">
        <v>14.0985449</v>
      </c>
    </row>
    <row r="33" spans="1:7" ht="15.75" thickBot="1" x14ac:dyDescent="0.3">
      <c r="A33" s="26">
        <v>41061</v>
      </c>
      <c r="B33" s="21">
        <v>13.6025054</v>
      </c>
      <c r="C33" s="21">
        <v>14.5945844</v>
      </c>
      <c r="D33" s="21">
        <v>14.0985449</v>
      </c>
      <c r="G33" s="10"/>
    </row>
    <row r="34" spans="1:7" ht="15.75" thickBot="1" x14ac:dyDescent="0.3">
      <c r="A34" s="26">
        <v>41091</v>
      </c>
      <c r="B34" s="21">
        <v>13.492274399999999</v>
      </c>
      <c r="C34" s="21">
        <v>14.5063996</v>
      </c>
      <c r="D34" s="21">
        <v>13.999337000000001</v>
      </c>
      <c r="G34" s="10"/>
    </row>
    <row r="35" spans="1:7" ht="15.75" thickBot="1" x14ac:dyDescent="0.3">
      <c r="A35" s="26">
        <v>41122</v>
      </c>
      <c r="B35" s="21">
        <v>13.4923</v>
      </c>
      <c r="C35" s="21">
        <v>14.506399999999999</v>
      </c>
      <c r="D35" s="21">
        <v>13.9993</v>
      </c>
    </row>
    <row r="36" spans="1:7" ht="15.75" thickBot="1" x14ac:dyDescent="0.3">
      <c r="A36" s="26">
        <v>41153</v>
      </c>
      <c r="B36" s="21">
        <v>13.293900000000001</v>
      </c>
      <c r="C36" s="21">
        <v>14.1096</v>
      </c>
      <c r="D36" s="21">
        <v>13.701700000000001</v>
      </c>
    </row>
    <row r="37" spans="1:7" ht="15.75" thickBot="1" x14ac:dyDescent="0.3">
      <c r="A37" s="26">
        <v>41183</v>
      </c>
      <c r="B37" s="21">
        <v>12.8088</v>
      </c>
      <c r="C37" s="21">
        <v>13.8009</v>
      </c>
      <c r="D37" s="21">
        <v>13.3049</v>
      </c>
    </row>
    <row r="38" spans="1:7" ht="15.75" thickBot="1" x14ac:dyDescent="0.3">
      <c r="A38" s="26">
        <v>41214</v>
      </c>
      <c r="B38" s="21">
        <v>12.8088</v>
      </c>
      <c r="C38" s="21">
        <v>13.602499999999999</v>
      </c>
      <c r="D38" s="21">
        <v>13.2057</v>
      </c>
    </row>
    <row r="39" spans="1:7" ht="15.75" thickBot="1" x14ac:dyDescent="0.3">
      <c r="A39" s="26">
        <v>41244</v>
      </c>
      <c r="B39" s="21">
        <v>12.5002</v>
      </c>
      <c r="C39" s="21">
        <v>13.293900000000001</v>
      </c>
      <c r="D39" s="21">
        <v>12.897</v>
      </c>
      <c r="G39" s="10"/>
    </row>
    <row r="40" spans="1:7" ht="15.75" thickBot="1" x14ac:dyDescent="0.3">
      <c r="A40" s="26">
        <v>41275</v>
      </c>
      <c r="B40" s="21">
        <v>12.5002</v>
      </c>
      <c r="C40" s="21">
        <v>13.1175</v>
      </c>
      <c r="D40" s="21">
        <v>12.8088</v>
      </c>
      <c r="G40" s="10"/>
    </row>
    <row r="41" spans="1:7" ht="15.75" thickBot="1" x14ac:dyDescent="0.3">
      <c r="A41" s="26">
        <v>41306</v>
      </c>
      <c r="B41" s="21">
        <v>12.1915</v>
      </c>
      <c r="C41" s="21">
        <v>12.6104</v>
      </c>
      <c r="D41" s="21">
        <v>12.401</v>
      </c>
    </row>
    <row r="42" spans="1:7" ht="15.75" thickBot="1" x14ac:dyDescent="0.3">
      <c r="A42" s="26">
        <v>41334</v>
      </c>
      <c r="B42" s="21">
        <v>12.1915</v>
      </c>
      <c r="C42" s="21">
        <v>12.6104</v>
      </c>
      <c r="D42" s="21">
        <v>12.401</v>
      </c>
      <c r="G42" s="10"/>
    </row>
    <row r="43" spans="1:7" ht="15.75" thickBot="1" x14ac:dyDescent="0.3">
      <c r="A43" s="26">
        <v>41365</v>
      </c>
      <c r="B43" s="21">
        <v>12.1915</v>
      </c>
      <c r="C43" s="21">
        <v>12.6104</v>
      </c>
      <c r="D43" s="21">
        <v>12.401</v>
      </c>
      <c r="G43" s="10"/>
    </row>
    <row r="44" spans="1:7" ht="15.75" thickBot="1" x14ac:dyDescent="0.3">
      <c r="A44" s="26">
        <v>41395</v>
      </c>
      <c r="B44" s="28">
        <v>12.191548600000001</v>
      </c>
      <c r="C44" s="28">
        <v>12.6104264</v>
      </c>
      <c r="D44" s="28">
        <v>12.400987499999999</v>
      </c>
      <c r="G44" s="10"/>
    </row>
    <row r="45" spans="1:7" ht="15.75" thickBot="1" x14ac:dyDescent="0.3">
      <c r="A45" s="26">
        <v>41426</v>
      </c>
      <c r="B45" s="28">
        <v>12.191548600000001</v>
      </c>
      <c r="C45" s="28">
        <v>12.6104264</v>
      </c>
      <c r="D45" s="28">
        <v>12.400987499999999</v>
      </c>
    </row>
    <row r="46" spans="1:7" ht="15.75" thickBot="1" x14ac:dyDescent="0.3">
      <c r="A46" s="26">
        <v>41456</v>
      </c>
      <c r="B46" s="28">
        <v>12.191548600000001</v>
      </c>
      <c r="C46" s="28">
        <v>12.6104264</v>
      </c>
      <c r="D46" s="28">
        <v>12.400987499999999</v>
      </c>
    </row>
    <row r="47" spans="1:7" ht="15.75" thickBot="1" x14ac:dyDescent="0.3">
      <c r="A47" s="26">
        <v>41487</v>
      </c>
      <c r="B47" s="28">
        <v>12.191548600000001</v>
      </c>
      <c r="C47" s="28">
        <v>12.6104264</v>
      </c>
      <c r="D47" s="28">
        <v>12.400987499999999</v>
      </c>
    </row>
    <row r="48" spans="1:7" ht="15.75" thickBot="1" x14ac:dyDescent="0.3">
      <c r="A48" s="26">
        <v>41518</v>
      </c>
      <c r="B48" s="28">
        <v>12.191548600000001</v>
      </c>
      <c r="C48" s="28">
        <v>12.6104264</v>
      </c>
      <c r="D48" s="28">
        <v>12.400987499999999</v>
      </c>
    </row>
    <row r="49" spans="1:4" ht="15.75" thickBot="1" x14ac:dyDescent="0.3">
      <c r="A49" s="26">
        <v>41548</v>
      </c>
      <c r="B49" s="28">
        <v>12.191548600000001</v>
      </c>
      <c r="C49" s="28">
        <v>12.6104264</v>
      </c>
      <c r="D49" s="28">
        <v>12.400987499999999</v>
      </c>
    </row>
    <row r="50" spans="1:4" ht="15.75" thickBot="1" x14ac:dyDescent="0.3">
      <c r="A50" s="26">
        <v>41579</v>
      </c>
      <c r="B50" s="28">
        <v>12.191548600000001</v>
      </c>
      <c r="C50" s="28">
        <v>12.6104264</v>
      </c>
      <c r="D50" s="28">
        <v>12.400987499999999</v>
      </c>
    </row>
    <row r="51" spans="1:4" ht="15.75" thickBot="1" x14ac:dyDescent="0.3">
      <c r="A51" s="26">
        <v>41609</v>
      </c>
      <c r="B51" s="28">
        <v>12.1915</v>
      </c>
      <c r="C51" s="28">
        <v>12.6104</v>
      </c>
      <c r="D51" s="28">
        <v>12.401</v>
      </c>
    </row>
    <row r="52" spans="1:4" ht="15.75" thickBot="1" x14ac:dyDescent="0.3">
      <c r="A52" s="26">
        <v>41640</v>
      </c>
      <c r="B52" s="28">
        <v>12.1915</v>
      </c>
      <c r="C52" s="28">
        <v>12.6104</v>
      </c>
      <c r="D52" s="28">
        <v>12.401</v>
      </c>
    </row>
    <row r="53" spans="1:4" ht="15.75" thickBot="1" x14ac:dyDescent="0.3">
      <c r="A53" s="26">
        <v>41671</v>
      </c>
      <c r="B53" s="28">
        <v>12.1915</v>
      </c>
      <c r="C53" s="28">
        <v>12.6104</v>
      </c>
      <c r="D53" s="28">
        <v>12.401</v>
      </c>
    </row>
    <row r="54" spans="1:4" ht="15.75" thickBot="1" x14ac:dyDescent="0.3">
      <c r="A54" s="26">
        <v>41699</v>
      </c>
      <c r="B54" s="28">
        <v>12.1915</v>
      </c>
      <c r="C54" s="28">
        <v>12.6104</v>
      </c>
      <c r="D54" s="28">
        <v>12.401</v>
      </c>
    </row>
    <row r="55" spans="1:4" ht="15.75" thickBot="1" x14ac:dyDescent="0.3">
      <c r="A55" s="26">
        <v>41730</v>
      </c>
      <c r="B55" s="28">
        <v>12.1915</v>
      </c>
      <c r="C55" s="28">
        <v>12.6104</v>
      </c>
      <c r="D55" s="28">
        <v>12.401</v>
      </c>
    </row>
    <row r="56" spans="1:4" ht="15.75" thickBot="1" x14ac:dyDescent="0.3">
      <c r="A56" s="26">
        <v>41760</v>
      </c>
      <c r="B56" s="28">
        <v>12.1915</v>
      </c>
      <c r="C56" s="28">
        <v>12.6104</v>
      </c>
      <c r="D56" s="28">
        <v>12.401</v>
      </c>
    </row>
    <row r="57" spans="1:4" ht="15.75" thickBot="1" x14ac:dyDescent="0.3">
      <c r="A57" s="26">
        <v>41791</v>
      </c>
      <c r="B57" s="28">
        <v>11.508100000000001</v>
      </c>
      <c r="C57" s="28">
        <v>12.2136</v>
      </c>
      <c r="D57" s="28">
        <v>11.860900000000001</v>
      </c>
    </row>
    <row r="58" spans="1:4" ht="15.75" thickBot="1" x14ac:dyDescent="0.3">
      <c r="A58" s="26">
        <v>41821</v>
      </c>
      <c r="B58" s="28">
        <v>11.5081164</v>
      </c>
      <c r="C58" s="28">
        <v>12.213594799999999</v>
      </c>
      <c r="D58" s="28">
        <v>11.860855600000001</v>
      </c>
    </row>
    <row r="59" spans="1:4" ht="15.75" thickBot="1" x14ac:dyDescent="0.3">
      <c r="A59" s="26">
        <v>41852</v>
      </c>
      <c r="B59" s="28">
        <v>11.5081164</v>
      </c>
      <c r="C59" s="28">
        <v>12.213594799999999</v>
      </c>
      <c r="D59" s="28">
        <v>11.860855600000001</v>
      </c>
    </row>
    <row r="60" spans="1:4" ht="15.75" thickBot="1" x14ac:dyDescent="0.3">
      <c r="A60" s="26">
        <v>41883</v>
      </c>
      <c r="B60" s="28">
        <v>11.1994696</v>
      </c>
      <c r="C60" s="28">
        <v>11.9931328</v>
      </c>
      <c r="D60" s="28">
        <v>11.596301199999999</v>
      </c>
    </row>
    <row r="61" spans="1:4" ht="15.75" thickBot="1" x14ac:dyDescent="0.3">
      <c r="A61" s="26">
        <v>41913</v>
      </c>
      <c r="B61" s="28">
        <v>11.1994696</v>
      </c>
      <c r="C61" s="28">
        <v>11.9931328</v>
      </c>
      <c r="D61" s="28">
        <v>11.596301199999999</v>
      </c>
    </row>
    <row r="62" spans="1:4" ht="15.75" thickBot="1" x14ac:dyDescent="0.3">
      <c r="A62" s="26">
        <v>41944</v>
      </c>
      <c r="B62" s="28">
        <v>11.1994696</v>
      </c>
      <c r="C62" s="28">
        <v>11.9931328</v>
      </c>
      <c r="D62" s="28">
        <v>11.596301199999999</v>
      </c>
    </row>
    <row r="63" spans="1:4" ht="15.75" thickBot="1" x14ac:dyDescent="0.3">
      <c r="A63" s="26">
        <v>41974</v>
      </c>
      <c r="B63" s="28">
        <v>11.1994696</v>
      </c>
      <c r="C63" s="28">
        <v>11.9931328</v>
      </c>
      <c r="D63" s="28">
        <v>11.596301199999999</v>
      </c>
    </row>
    <row r="64" spans="1:4" ht="15.75" thickBot="1" x14ac:dyDescent="0.3">
      <c r="A64" s="26">
        <v>42005</v>
      </c>
      <c r="B64" s="28">
        <v>11.199</v>
      </c>
      <c r="C64" s="28">
        <v>11.993</v>
      </c>
      <c r="D64" s="28">
        <v>11.596</v>
      </c>
    </row>
    <row r="65" spans="1:4" ht="15.75" thickBot="1" x14ac:dyDescent="0.3">
      <c r="A65" s="26">
        <v>42036</v>
      </c>
      <c r="B65" s="28">
        <v>11.023</v>
      </c>
      <c r="C65" s="28">
        <v>11.706</v>
      </c>
      <c r="D65" s="28">
        <v>11.364000000000001</v>
      </c>
    </row>
    <row r="66" spans="1:4" ht="15.75" thickBot="1" x14ac:dyDescent="0.3">
      <c r="A66" s="26">
        <v>42064</v>
      </c>
      <c r="B66" s="28">
        <v>11.023</v>
      </c>
      <c r="C66" s="28">
        <v>11.706</v>
      </c>
      <c r="D66" s="28">
        <v>11.364000000000001</v>
      </c>
    </row>
    <row r="67" spans="1:4" ht="15.75" thickBot="1" x14ac:dyDescent="0.3">
      <c r="A67" s="26">
        <v>42095</v>
      </c>
      <c r="B67" s="28">
        <v>11.221</v>
      </c>
      <c r="C67" s="28">
        <v>11.794</v>
      </c>
      <c r="D67" s="28">
        <v>11.507999999999999</v>
      </c>
    </row>
    <row r="68" spans="1:4" ht="15.75" thickBot="1" x14ac:dyDescent="0.3">
      <c r="A68" s="26">
        <v>42125</v>
      </c>
      <c r="B68" s="28">
        <v>11.221</v>
      </c>
      <c r="C68" s="28">
        <v>11.794</v>
      </c>
      <c r="D68" s="28">
        <v>11.507999999999999</v>
      </c>
    </row>
    <row r="69" spans="1:4" ht="15.75" thickBot="1" x14ac:dyDescent="0.3">
      <c r="A69" s="26">
        <v>42156</v>
      </c>
      <c r="B69" s="28">
        <v>11.221</v>
      </c>
      <c r="C69" s="28">
        <v>11.794</v>
      </c>
      <c r="D69" s="28">
        <v>11.507999999999999</v>
      </c>
    </row>
    <row r="70" spans="1:4" ht="15.75" thickBot="1" x14ac:dyDescent="0.3">
      <c r="A70" s="26">
        <v>42186</v>
      </c>
      <c r="B70" s="28">
        <v>11.132999999999999</v>
      </c>
      <c r="C70" s="28">
        <v>11.706</v>
      </c>
      <c r="D70" s="28">
        <v>11.419</v>
      </c>
    </row>
    <row r="71" spans="1:4" ht="15.75" thickBot="1" x14ac:dyDescent="0.3">
      <c r="A71" s="26">
        <v>42217</v>
      </c>
      <c r="B71" s="28">
        <v>11.023</v>
      </c>
      <c r="C71" s="28">
        <v>11.419</v>
      </c>
      <c r="D71" s="28">
        <v>11.221</v>
      </c>
    </row>
    <row r="72" spans="1:4" ht="15.75" thickBot="1" x14ac:dyDescent="0.3">
      <c r="A72" s="26">
        <v>42248</v>
      </c>
      <c r="B72" s="28">
        <v>11.023</v>
      </c>
      <c r="C72" s="28">
        <v>11.419</v>
      </c>
      <c r="D72" s="28">
        <v>11.221</v>
      </c>
    </row>
    <row r="73" spans="1:4" ht="15.75" thickBot="1" x14ac:dyDescent="0.3">
      <c r="A73" s="26">
        <v>42278</v>
      </c>
      <c r="B73" s="28">
        <v>11.023</v>
      </c>
      <c r="C73" s="28">
        <v>11.419</v>
      </c>
      <c r="D73" s="28">
        <v>11.221</v>
      </c>
    </row>
    <row r="74" spans="1:4" ht="15.75" thickBot="1" x14ac:dyDescent="0.3">
      <c r="A74" s="26">
        <v>42309</v>
      </c>
      <c r="B74" s="28">
        <v>11.221</v>
      </c>
      <c r="C74" s="28">
        <v>11.772</v>
      </c>
      <c r="D74" s="28">
        <v>11.497</v>
      </c>
    </row>
    <row r="75" spans="1:4" ht="15.75" thickBot="1" x14ac:dyDescent="0.3">
      <c r="A75" s="26">
        <v>42339</v>
      </c>
      <c r="B75" s="28">
        <v>11.221</v>
      </c>
      <c r="C75" s="28">
        <v>11.772</v>
      </c>
      <c r="D75" s="28">
        <v>11.497</v>
      </c>
    </row>
    <row r="76" spans="1:4" ht="15.75" thickBot="1" x14ac:dyDescent="0.3">
      <c r="A76" s="26">
        <v>42370</v>
      </c>
      <c r="B76" s="28">
        <v>11.221</v>
      </c>
      <c r="C76" s="28">
        <v>11.772</v>
      </c>
      <c r="D76" s="28">
        <v>11.497</v>
      </c>
    </row>
    <row r="77" spans="1:4" ht="15.75" thickBot="1" x14ac:dyDescent="0.3">
      <c r="A77" s="26">
        <v>42401</v>
      </c>
      <c r="B77" s="28">
        <v>11.221</v>
      </c>
      <c r="C77" s="28">
        <v>11.772</v>
      </c>
      <c r="D77" s="28">
        <v>11.497</v>
      </c>
    </row>
    <row r="78" spans="1:4" ht="15.75" thickBot="1" x14ac:dyDescent="0.3">
      <c r="A78" s="26">
        <v>42430</v>
      </c>
      <c r="B78" s="28">
        <v>11.221</v>
      </c>
      <c r="C78" s="28">
        <v>11.772</v>
      </c>
      <c r="D78" s="28">
        <v>11.497</v>
      </c>
    </row>
    <row r="79" spans="1:4" ht="15.75" thickBot="1" x14ac:dyDescent="0.3">
      <c r="A79" s="26">
        <v>42461</v>
      </c>
      <c r="B79" s="28">
        <v>10.626300000000001</v>
      </c>
      <c r="C79" s="28">
        <v>11.2462</v>
      </c>
      <c r="D79" s="28">
        <v>10.934900000000001</v>
      </c>
    </row>
    <row r="80" spans="1:4" ht="15.75" thickBot="1" x14ac:dyDescent="0.3">
      <c r="A80" s="26">
        <v>42491</v>
      </c>
      <c r="B80" s="28">
        <v>9.9207999999999998</v>
      </c>
      <c r="C80" s="28">
        <v>10.516</v>
      </c>
      <c r="D80" s="28">
        <v>10.218400000000001</v>
      </c>
    </row>
    <row r="81" spans="1:4" ht="15.75" thickBot="1" x14ac:dyDescent="0.3">
      <c r="A81" s="26">
        <v>42522</v>
      </c>
      <c r="B81" s="28">
        <v>9.8106000000000009</v>
      </c>
      <c r="C81" s="28">
        <v>10.405799999999999</v>
      </c>
      <c r="D81" s="28">
        <v>10.1082</v>
      </c>
    </row>
    <row r="82" spans="1:4" ht="15.75" thickBot="1" x14ac:dyDescent="0.3">
      <c r="A82" s="26">
        <v>42552</v>
      </c>
      <c r="B82" s="28">
        <v>9.5900999999999996</v>
      </c>
      <c r="C82" s="28">
        <v>10.2515</v>
      </c>
      <c r="D82" s="28">
        <v>9.9207999999999998</v>
      </c>
    </row>
    <row r="83" spans="1:4" ht="15.75" thickBot="1" x14ac:dyDescent="0.3">
      <c r="A83" s="26">
        <v>42583</v>
      </c>
      <c r="B83" s="28">
        <v>9.5900999999999996</v>
      </c>
      <c r="C83" s="28">
        <v>10.2515</v>
      </c>
      <c r="D83" s="28">
        <v>9.9207999999999998</v>
      </c>
    </row>
    <row r="84" spans="1:4" ht="15.75" thickBot="1" x14ac:dyDescent="0.3">
      <c r="A84" s="26">
        <v>42614</v>
      </c>
      <c r="B84" s="28">
        <v>9.5900999999999996</v>
      </c>
      <c r="C84" s="28">
        <v>10.2515</v>
      </c>
      <c r="D84" s="28">
        <v>9.9207999999999998</v>
      </c>
    </row>
    <row r="85" spans="1:4" ht="15.75" thickBot="1" x14ac:dyDescent="0.3">
      <c r="A85" s="26">
        <v>42644</v>
      </c>
      <c r="B85" s="28">
        <v>9.4799000000000007</v>
      </c>
      <c r="C85" s="28">
        <v>9.9207999999999998</v>
      </c>
      <c r="D85" s="28">
        <v>9.7003000000000004</v>
      </c>
    </row>
    <row r="86" spans="1:4" ht="15.75" thickBot="1" x14ac:dyDescent="0.3">
      <c r="A86" s="26">
        <v>42675</v>
      </c>
      <c r="B86" s="28">
        <v>9.4799000000000007</v>
      </c>
      <c r="C86" s="28">
        <v>9.9207999999999998</v>
      </c>
      <c r="D86" s="28">
        <v>9.7003000000000004</v>
      </c>
    </row>
    <row r="87" spans="1:4" ht="15.75" thickBot="1" x14ac:dyDescent="0.3">
      <c r="A87" s="26">
        <v>42705</v>
      </c>
      <c r="B87" s="28">
        <v>9.7003000000000004</v>
      </c>
      <c r="C87" s="28">
        <v>9.9207999999999998</v>
      </c>
      <c r="D87" s="28">
        <v>9.8106000000000009</v>
      </c>
    </row>
    <row r="88" spans="1:4" ht="15.75" thickBot="1" x14ac:dyDescent="0.3">
      <c r="A88" s="26">
        <v>42736</v>
      </c>
      <c r="B88" s="28">
        <v>9.7003000000000004</v>
      </c>
      <c r="C88" s="28">
        <v>9.9207999999999998</v>
      </c>
      <c r="D88" s="28">
        <v>9.8106000000000009</v>
      </c>
    </row>
    <row r="89" spans="1:4" ht="15.75" thickBot="1" x14ac:dyDescent="0.3">
      <c r="A89" s="26">
        <v>42767</v>
      </c>
      <c r="B89" s="53">
        <v>9.7003000000000004</v>
      </c>
      <c r="C89" s="53">
        <v>9.9207999999999998</v>
      </c>
      <c r="D89" s="53">
        <v>9.8106000000000009</v>
      </c>
    </row>
    <row r="90" spans="1:4" ht="15.75" thickBot="1" x14ac:dyDescent="0.3">
      <c r="A90" s="26">
        <v>42795</v>
      </c>
      <c r="B90" s="53">
        <v>9.7003000000000004</v>
      </c>
      <c r="C90" s="53">
        <v>9.9207999999999998</v>
      </c>
      <c r="D90" s="53">
        <v>9.8106000000000009</v>
      </c>
    </row>
    <row r="91" spans="1:4" ht="15.75" thickBot="1" x14ac:dyDescent="0.3">
      <c r="A91" s="26">
        <v>42826</v>
      </c>
      <c r="B91" s="53">
        <v>9.7003000000000004</v>
      </c>
      <c r="C91" s="53">
        <v>9.9207999999999998</v>
      </c>
      <c r="D91" s="53">
        <v>9.8106000000000009</v>
      </c>
    </row>
    <row r="92" spans="1:4" ht="15.75" thickBot="1" x14ac:dyDescent="0.3">
      <c r="A92" s="26">
        <v>42856</v>
      </c>
      <c r="B92" s="28"/>
      <c r="C92" s="28"/>
      <c r="D92" s="28"/>
    </row>
    <row r="93" spans="1:4" ht="15.75" thickBot="1" x14ac:dyDescent="0.3">
      <c r="A93" s="26">
        <v>42887</v>
      </c>
      <c r="B93" s="28"/>
      <c r="C93" s="28"/>
      <c r="D93" s="28"/>
    </row>
    <row r="94" spans="1:4" ht="15.75" thickBot="1" x14ac:dyDescent="0.3">
      <c r="A94" s="26">
        <v>42917</v>
      </c>
      <c r="B94" s="28"/>
      <c r="C94" s="28"/>
      <c r="D94" s="28"/>
    </row>
    <row r="95" spans="1:4" ht="15.75" thickBot="1" x14ac:dyDescent="0.3">
      <c r="A95" s="26">
        <v>42948</v>
      </c>
      <c r="B95" s="28"/>
      <c r="C95" s="28"/>
      <c r="D95" s="28"/>
    </row>
    <row r="96" spans="1:4" ht="15.75" thickBot="1" x14ac:dyDescent="0.3">
      <c r="A96" s="26">
        <v>42979</v>
      </c>
      <c r="B96" s="28"/>
      <c r="C96" s="28"/>
      <c r="D96" s="28"/>
    </row>
    <row r="97" spans="1:4" ht="15.75" thickBot="1" x14ac:dyDescent="0.3">
      <c r="A97" s="26">
        <v>43009</v>
      </c>
      <c r="B97" s="28">
        <v>9.8000000000000007</v>
      </c>
      <c r="C97" s="28">
        <v>10.3</v>
      </c>
      <c r="D97" s="28">
        <v>10.050000000000001</v>
      </c>
    </row>
    <row r="98" spans="1:4" ht="15.75" thickBot="1" x14ac:dyDescent="0.3">
      <c r="A98" s="26">
        <v>43040</v>
      </c>
      <c r="B98" s="28">
        <v>9.8000000000000007</v>
      </c>
      <c r="C98" s="28">
        <v>10.3</v>
      </c>
      <c r="D98" s="28">
        <v>10.050000000000001</v>
      </c>
    </row>
    <row r="99" spans="1:4" ht="15.75" thickBot="1" x14ac:dyDescent="0.3">
      <c r="A99" s="51">
        <v>43070</v>
      </c>
      <c r="B99" s="28">
        <v>9.8000000000000007</v>
      </c>
      <c r="C99" s="28">
        <v>10.5</v>
      </c>
      <c r="D99" s="28">
        <v>10.15</v>
      </c>
    </row>
    <row r="100" spans="1:4" ht="15.75" thickBot="1" x14ac:dyDescent="0.3">
      <c r="A100" s="26">
        <v>43101</v>
      </c>
      <c r="B100" s="28">
        <v>9.8000000000000007</v>
      </c>
      <c r="C100" s="28">
        <v>10.5</v>
      </c>
      <c r="D100" s="28">
        <v>10.15</v>
      </c>
    </row>
    <row r="101" spans="1:4" ht="15.75" thickBot="1" x14ac:dyDescent="0.3">
      <c r="A101" s="26">
        <v>43132</v>
      </c>
      <c r="B101" s="28">
        <v>9.9</v>
      </c>
      <c r="C101" s="28">
        <v>10.5</v>
      </c>
      <c r="D101" s="28">
        <v>10.199999999999999</v>
      </c>
    </row>
    <row r="102" spans="1:4" ht="15.75" thickBot="1" x14ac:dyDescent="0.3">
      <c r="A102" s="26">
        <v>43160</v>
      </c>
      <c r="B102" s="28">
        <v>10.199999999999999</v>
      </c>
      <c r="C102" s="28">
        <v>10.7</v>
      </c>
      <c r="D102" s="28">
        <v>10.45</v>
      </c>
    </row>
    <row r="103" spans="1:4" ht="15.75" thickBot="1" x14ac:dyDescent="0.3">
      <c r="A103" s="51">
        <v>43191</v>
      </c>
      <c r="B103" s="28">
        <v>10.5</v>
      </c>
      <c r="C103" s="28">
        <v>11</v>
      </c>
      <c r="D103" s="28">
        <v>10.75</v>
      </c>
    </row>
    <row r="104" spans="1:4" ht="15.75" thickBot="1" x14ac:dyDescent="0.3">
      <c r="A104" s="26">
        <v>43221</v>
      </c>
      <c r="B104" s="28">
        <v>10</v>
      </c>
      <c r="C104" s="28">
        <v>10.8</v>
      </c>
      <c r="D104" s="28">
        <v>10.4</v>
      </c>
    </row>
    <row r="105" spans="1:4" ht="15.75" thickBot="1" x14ac:dyDescent="0.3">
      <c r="A105" s="26">
        <v>43252</v>
      </c>
      <c r="B105" s="28">
        <v>10</v>
      </c>
      <c r="C105" s="28">
        <v>10.8</v>
      </c>
      <c r="D105" s="28">
        <v>10.4</v>
      </c>
    </row>
    <row r="106" spans="1:4" ht="15.75" thickBot="1" x14ac:dyDescent="0.3">
      <c r="A106" s="26">
        <v>43282</v>
      </c>
      <c r="B106" s="28">
        <v>10.45</v>
      </c>
      <c r="C106" s="28">
        <v>11.25</v>
      </c>
      <c r="D106" s="28">
        <v>10.85</v>
      </c>
    </row>
    <row r="107" spans="1:4" ht="15.75" thickBot="1" x14ac:dyDescent="0.3">
      <c r="A107" s="51">
        <v>43313</v>
      </c>
      <c r="B107" s="28">
        <v>10</v>
      </c>
      <c r="C107" s="28">
        <v>10.5</v>
      </c>
      <c r="D107" s="28">
        <v>10.25</v>
      </c>
    </row>
    <row r="108" spans="1:4" ht="15.75" thickBot="1" x14ac:dyDescent="0.3">
      <c r="A108" s="26">
        <v>43344</v>
      </c>
      <c r="B108" s="28">
        <v>10</v>
      </c>
      <c r="C108" s="28">
        <v>10.5</v>
      </c>
      <c r="D108" s="28">
        <v>12.25</v>
      </c>
    </row>
    <row r="109" spans="1:4" ht="15.75" thickBot="1" x14ac:dyDescent="0.3">
      <c r="A109" s="26">
        <v>43374</v>
      </c>
      <c r="B109" s="28">
        <v>10</v>
      </c>
      <c r="C109" s="28">
        <v>10.5</v>
      </c>
      <c r="D109" s="28">
        <v>10.25</v>
      </c>
    </row>
    <row r="110" spans="1:4" ht="15.75" thickBot="1" x14ac:dyDescent="0.3">
      <c r="A110" s="26">
        <v>43405</v>
      </c>
      <c r="B110" s="28">
        <v>9.3000000000000007</v>
      </c>
      <c r="C110" s="28">
        <v>10</v>
      </c>
      <c r="D110" s="28">
        <v>9.65</v>
      </c>
    </row>
    <row r="111" spans="1:4" ht="15.75" thickBot="1" x14ac:dyDescent="0.3">
      <c r="A111" s="51">
        <v>43435</v>
      </c>
      <c r="B111" s="103">
        <v>9.5</v>
      </c>
      <c r="C111" s="103">
        <v>10.5</v>
      </c>
      <c r="D111" s="103">
        <v>10</v>
      </c>
    </row>
    <row r="112" spans="1:4" ht="15.75" thickBot="1" x14ac:dyDescent="0.3">
      <c r="A112" s="102">
        <v>43466</v>
      </c>
      <c r="B112" s="103">
        <v>9.5</v>
      </c>
      <c r="C112" s="103">
        <v>10.5</v>
      </c>
      <c r="D112" s="103">
        <v>10</v>
      </c>
    </row>
    <row r="113" spans="1:7" ht="15.75" thickBot="1" x14ac:dyDescent="0.3">
      <c r="A113" s="102">
        <v>43497</v>
      </c>
      <c r="B113" s="103">
        <v>9.5</v>
      </c>
      <c r="C113" s="103">
        <v>10.8</v>
      </c>
      <c r="D113" s="103">
        <v>10.15</v>
      </c>
      <c r="G113" s="114"/>
    </row>
    <row r="114" spans="1:7" ht="16.5" thickTop="1" thickBot="1" x14ac:dyDescent="0.3">
      <c r="A114" s="102">
        <v>43525</v>
      </c>
      <c r="B114" s="108">
        <v>9.8000000000000007</v>
      </c>
      <c r="C114" s="109">
        <v>10.5</v>
      </c>
      <c r="D114" s="110">
        <v>10.15</v>
      </c>
    </row>
    <row r="115" spans="1:7" ht="16.5" thickTop="1" thickBot="1" x14ac:dyDescent="0.3">
      <c r="A115" s="102">
        <v>43556</v>
      </c>
      <c r="B115" s="108">
        <v>9.8000000000000007</v>
      </c>
      <c r="C115" s="109">
        <v>10.5</v>
      </c>
      <c r="D115" s="110">
        <v>10.15</v>
      </c>
    </row>
    <row r="116" spans="1:7" ht="16.5" thickTop="1" thickBot="1" x14ac:dyDescent="0.3">
      <c r="A116" s="102">
        <v>43586</v>
      </c>
      <c r="B116" s="115" t="s">
        <v>504</v>
      </c>
      <c r="C116" s="116" t="s">
        <v>505</v>
      </c>
      <c r="D116" s="117" t="s">
        <v>506</v>
      </c>
    </row>
    <row r="117" spans="1:7" ht="16.5" thickTop="1" thickBot="1" x14ac:dyDescent="0.3">
      <c r="A117" s="102">
        <v>43617</v>
      </c>
      <c r="B117" s="115" t="s">
        <v>504</v>
      </c>
      <c r="C117" s="116" t="s">
        <v>505</v>
      </c>
      <c r="D117" s="117" t="s">
        <v>506</v>
      </c>
    </row>
    <row r="118" spans="1:7" ht="16.5" thickTop="1" thickBot="1" x14ac:dyDescent="0.3">
      <c r="A118" s="102">
        <v>43647</v>
      </c>
      <c r="B118" s="115">
        <v>9.8000000000000007</v>
      </c>
      <c r="C118" s="116">
        <v>11</v>
      </c>
      <c r="D118" s="117">
        <v>10.4</v>
      </c>
    </row>
    <row r="119" spans="1:7" ht="16.5" thickTop="1" thickBot="1" x14ac:dyDescent="0.3">
      <c r="A119" s="102">
        <v>43678</v>
      </c>
      <c r="B119" s="115">
        <v>9.8000000000000007</v>
      </c>
      <c r="C119" s="116">
        <v>11</v>
      </c>
      <c r="D119" s="117">
        <v>10.4</v>
      </c>
    </row>
    <row r="120" spans="1:7" ht="16.5" thickTop="1" thickBot="1" x14ac:dyDescent="0.3">
      <c r="A120" s="102">
        <v>43709</v>
      </c>
      <c r="B120" s="115">
        <v>10</v>
      </c>
      <c r="C120" s="116">
        <v>11</v>
      </c>
      <c r="D120" s="117">
        <v>10.5</v>
      </c>
    </row>
    <row r="121" spans="1:7" ht="16.5" thickTop="1" thickBot="1" x14ac:dyDescent="0.3">
      <c r="A121" s="102">
        <v>43739</v>
      </c>
      <c r="B121" s="115">
        <v>10</v>
      </c>
      <c r="C121" s="116">
        <v>11</v>
      </c>
      <c r="D121" s="117">
        <v>10.5</v>
      </c>
    </row>
    <row r="122" spans="1:7" ht="16.5" thickTop="1" thickBot="1" x14ac:dyDescent="0.3">
      <c r="A122" s="102">
        <v>43770</v>
      </c>
      <c r="B122" s="115">
        <v>10.1</v>
      </c>
      <c r="C122" s="116">
        <v>11</v>
      </c>
      <c r="D122" s="117">
        <v>10.55</v>
      </c>
    </row>
    <row r="123" spans="1:7" ht="16.5" thickTop="1" thickBot="1" x14ac:dyDescent="0.3">
      <c r="A123" s="102">
        <v>43800</v>
      </c>
      <c r="B123" s="111">
        <v>10.5</v>
      </c>
      <c r="C123" s="112">
        <v>11</v>
      </c>
      <c r="D123" s="113">
        <v>10.75</v>
      </c>
    </row>
    <row r="124" spans="1:7" ht="16.5" thickTop="1" thickBot="1" x14ac:dyDescent="0.3">
      <c r="A124" s="102">
        <v>43831</v>
      </c>
      <c r="B124" s="111">
        <v>10.3</v>
      </c>
      <c r="C124" s="112">
        <v>10.7</v>
      </c>
      <c r="D124" s="113">
        <v>10.5</v>
      </c>
    </row>
    <row r="125" spans="1:7" ht="16.5" thickTop="1" thickBot="1" x14ac:dyDescent="0.3">
      <c r="A125" s="102">
        <v>43862</v>
      </c>
      <c r="B125" s="111">
        <v>9.8000000000000007</v>
      </c>
      <c r="C125" s="112">
        <v>10.5</v>
      </c>
      <c r="D125" s="113">
        <v>10.15</v>
      </c>
    </row>
    <row r="126" spans="1:7" ht="16.5" thickTop="1" thickBot="1" x14ac:dyDescent="0.3">
      <c r="A126" s="102">
        <v>43891</v>
      </c>
      <c r="B126" s="111">
        <v>9.8000000000000007</v>
      </c>
      <c r="C126" s="112">
        <v>10.5</v>
      </c>
      <c r="D126" s="113">
        <v>10.15</v>
      </c>
    </row>
    <row r="127" spans="1:7" ht="16.5" thickTop="1" thickBot="1" x14ac:dyDescent="0.3">
      <c r="A127" s="102">
        <v>43922</v>
      </c>
      <c r="B127" s="111">
        <v>9.8000000000000007</v>
      </c>
      <c r="C127" s="112">
        <v>10.5</v>
      </c>
      <c r="D127" s="113">
        <v>10.15</v>
      </c>
    </row>
    <row r="128" spans="1:7" ht="16.5" thickTop="1" thickBot="1" x14ac:dyDescent="0.3">
      <c r="A128" s="102">
        <v>43952</v>
      </c>
      <c r="B128" s="111">
        <v>9.8000000000000007</v>
      </c>
      <c r="C128" s="112">
        <v>10.5</v>
      </c>
      <c r="D128" s="113">
        <v>10.15</v>
      </c>
    </row>
    <row r="129" spans="1:4" ht="16.5" thickTop="1" thickBot="1" x14ac:dyDescent="0.3">
      <c r="A129" s="102">
        <v>43983</v>
      </c>
      <c r="B129" s="111">
        <v>9.8000000000000007</v>
      </c>
      <c r="C129" s="112">
        <v>10.5</v>
      </c>
      <c r="D129" s="113">
        <v>10.15</v>
      </c>
    </row>
    <row r="130" spans="1:4" ht="16.5" thickTop="1" thickBot="1" x14ac:dyDescent="0.3">
      <c r="A130" s="102">
        <v>44013</v>
      </c>
      <c r="B130" s="165">
        <v>8.1999999999999993</v>
      </c>
      <c r="C130" s="166">
        <v>9.5</v>
      </c>
      <c r="D130" s="164">
        <v>8.85</v>
      </c>
    </row>
    <row r="131" spans="1:4" ht="16.5" thickTop="1" thickBot="1" x14ac:dyDescent="0.3">
      <c r="A131" s="102">
        <v>44044</v>
      </c>
      <c r="B131" s="165">
        <v>8.1999999999999993</v>
      </c>
      <c r="C131" s="166">
        <v>9.5</v>
      </c>
      <c r="D131" s="164">
        <v>8.85</v>
      </c>
    </row>
    <row r="132" spans="1:4" ht="16.5" thickTop="1" thickBot="1" x14ac:dyDescent="0.3">
      <c r="A132" s="102">
        <v>44075</v>
      </c>
      <c r="B132" s="165">
        <v>8.1999999999999993</v>
      </c>
      <c r="C132" s="166">
        <v>9.5</v>
      </c>
      <c r="D132" s="164">
        <v>8.85</v>
      </c>
    </row>
    <row r="133" spans="1:4" ht="16.5" thickTop="1" thickBot="1" x14ac:dyDescent="0.3">
      <c r="A133" s="102">
        <v>44105</v>
      </c>
      <c r="B133" s="165">
        <v>8.5</v>
      </c>
      <c r="C133" s="166">
        <v>9.5</v>
      </c>
      <c r="D133" s="164">
        <v>9</v>
      </c>
    </row>
    <row r="134" spans="1:4" ht="16.5" thickTop="1" thickBot="1" x14ac:dyDescent="0.3">
      <c r="A134" s="102">
        <v>44136</v>
      </c>
      <c r="B134" s="165">
        <v>8.5</v>
      </c>
      <c r="C134" s="166">
        <v>9.5</v>
      </c>
      <c r="D134" s="164">
        <v>9</v>
      </c>
    </row>
    <row r="135" spans="1:4" x14ac:dyDescent="0.25">
      <c r="A135" s="102">
        <v>44166</v>
      </c>
      <c r="B135" s="165">
        <v>8.5</v>
      </c>
      <c r="C135" s="166">
        <v>9.5</v>
      </c>
      <c r="D135" s="164">
        <v>9</v>
      </c>
    </row>
    <row r="136" spans="1:4" ht="16.5" thickTop="1" thickBot="1" x14ac:dyDescent="0.3">
      <c r="A136" s="102">
        <v>44197</v>
      </c>
      <c r="B136" s="165">
        <v>8.5</v>
      </c>
      <c r="C136" s="166">
        <v>9.5</v>
      </c>
      <c r="D136" s="164">
        <v>9</v>
      </c>
    </row>
    <row r="137" spans="1:4" ht="16.5" thickTop="1" thickBot="1" x14ac:dyDescent="0.3">
      <c r="A137" s="102">
        <v>44228</v>
      </c>
      <c r="B137" s="165">
        <v>8.3000000000000007</v>
      </c>
      <c r="C137" s="166">
        <v>9.3000000000000007</v>
      </c>
      <c r="D137" s="164">
        <v>8.8000000000000007</v>
      </c>
    </row>
    <row r="138" spans="1:4" ht="16.5" thickTop="1" thickBot="1" x14ac:dyDescent="0.3">
      <c r="A138" s="102">
        <v>44256</v>
      </c>
      <c r="B138" s="165">
        <v>8.3000000000000007</v>
      </c>
      <c r="C138" s="166">
        <v>9.3000000000000007</v>
      </c>
      <c r="D138" s="164">
        <v>8.8000000000000007</v>
      </c>
    </row>
    <row r="139" spans="1:4" x14ac:dyDescent="0.25">
      <c r="A139" s="102">
        <v>44287</v>
      </c>
      <c r="B139" s="165">
        <v>8.3000000000000007</v>
      </c>
      <c r="C139" s="166">
        <v>9.3000000000000007</v>
      </c>
      <c r="D139" s="164">
        <v>8.8000000000000007</v>
      </c>
    </row>
    <row r="140" spans="1:4" x14ac:dyDescent="0.25">
      <c r="A140" s="102">
        <v>44317</v>
      </c>
      <c r="B140" s="165">
        <v>8.3000000000000007</v>
      </c>
      <c r="C140" s="166">
        <v>9.3000000000000007</v>
      </c>
      <c r="D140" s="164">
        <v>8.8000000000000007</v>
      </c>
    </row>
    <row r="141" spans="1:4" x14ac:dyDescent="0.25">
      <c r="A141" s="102">
        <v>44348</v>
      </c>
      <c r="B141" s="165">
        <v>8.3000000000000007</v>
      </c>
      <c r="C141" s="166">
        <v>9.3000000000000007</v>
      </c>
      <c r="D141" s="164">
        <v>8.8000000000000007</v>
      </c>
    </row>
    <row r="142" spans="1:4" x14ac:dyDescent="0.25">
      <c r="A142" s="102">
        <v>44378</v>
      </c>
      <c r="B142" s="165">
        <v>8.3000000000000007</v>
      </c>
      <c r="C142" s="166">
        <v>9.3000000000000007</v>
      </c>
      <c r="D142" s="164">
        <v>8.8000000000000007</v>
      </c>
    </row>
    <row r="143" spans="1:4" x14ac:dyDescent="0.25">
      <c r="A143" s="102">
        <v>44409</v>
      </c>
      <c r="B143" s="165">
        <v>8.3000000000000007</v>
      </c>
      <c r="C143" s="166">
        <v>9.3000000000000007</v>
      </c>
      <c r="D143" s="164">
        <v>8.8000000000000007</v>
      </c>
    </row>
    <row r="144" spans="1:4" x14ac:dyDescent="0.25">
      <c r="A144" s="102">
        <v>44440</v>
      </c>
      <c r="B144" s="165">
        <v>8.5</v>
      </c>
      <c r="C144" s="166">
        <v>9.5</v>
      </c>
      <c r="D144" s="164">
        <v>9</v>
      </c>
    </row>
    <row r="145" spans="1:4" x14ac:dyDescent="0.25">
      <c r="A145" s="102">
        <v>44470</v>
      </c>
      <c r="B145" s="165">
        <v>8.5</v>
      </c>
      <c r="C145" s="166">
        <v>9.5</v>
      </c>
      <c r="D145" s="164">
        <v>9</v>
      </c>
    </row>
    <row r="146" spans="1:4" x14ac:dyDescent="0.25">
      <c r="A146" s="102">
        <v>44501</v>
      </c>
      <c r="B146" s="165">
        <v>8.5</v>
      </c>
      <c r="C146" s="166">
        <v>9.1999999999999993</v>
      </c>
      <c r="D146" s="164">
        <v>8.85</v>
      </c>
    </row>
    <row r="147" spans="1:4" x14ac:dyDescent="0.25">
      <c r="A147" s="102">
        <v>44531</v>
      </c>
      <c r="B147" s="165">
        <v>8.5</v>
      </c>
      <c r="C147" s="166">
        <v>9.1999999999999993</v>
      </c>
      <c r="D147" s="164">
        <v>8.85</v>
      </c>
    </row>
    <row r="148" spans="1:4" x14ac:dyDescent="0.25">
      <c r="A148" s="102">
        <v>44562</v>
      </c>
      <c r="B148" s="165">
        <v>8.5</v>
      </c>
      <c r="C148" s="166">
        <v>9.1999999999999993</v>
      </c>
      <c r="D148" s="164">
        <v>8.85</v>
      </c>
    </row>
    <row r="149" spans="1:4" x14ac:dyDescent="0.25">
      <c r="A149" s="102">
        <v>44593</v>
      </c>
      <c r="B149" s="165">
        <v>8.5</v>
      </c>
      <c r="C149" s="166">
        <v>9.1999999999999993</v>
      </c>
      <c r="D149" s="164">
        <v>8.85</v>
      </c>
    </row>
    <row r="150" spans="1:4" x14ac:dyDescent="0.25">
      <c r="A150" s="102">
        <v>44621</v>
      </c>
      <c r="B150" s="111"/>
      <c r="C150" s="112"/>
      <c r="D150" s="113"/>
    </row>
    <row r="151" spans="1:4" x14ac:dyDescent="0.25">
      <c r="A151" s="102">
        <v>44652</v>
      </c>
      <c r="B151" s="111"/>
      <c r="C151" s="112"/>
      <c r="D151" s="113"/>
    </row>
    <row r="152" spans="1:4" x14ac:dyDescent="0.25">
      <c r="A152" s="102">
        <v>44682</v>
      </c>
      <c r="B152" s="111"/>
      <c r="C152" s="112"/>
      <c r="D152" s="113"/>
    </row>
    <row r="153" spans="1:4" x14ac:dyDescent="0.25">
      <c r="A153" s="102">
        <v>44713</v>
      </c>
      <c r="B153" s="111"/>
      <c r="C153" s="112"/>
      <c r="D153" s="113"/>
    </row>
    <row r="154" spans="1:4" x14ac:dyDescent="0.25">
      <c r="A154" s="102">
        <v>44743</v>
      </c>
      <c r="B154" s="111"/>
      <c r="C154" s="112"/>
      <c r="D154" s="113"/>
    </row>
    <row r="155" spans="1:4" x14ac:dyDescent="0.25">
      <c r="A155" s="102">
        <v>44774</v>
      </c>
      <c r="B155" s="111"/>
      <c r="C155" s="112"/>
      <c r="D155" s="113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56"/>
  <sheetViews>
    <sheetView workbookViewId="0">
      <pane ySplit="1" topLeftCell="A144" activePane="bottomLeft" state="frozenSplit"/>
      <selection pane="bottomLeft" activeCell="C152" sqref="C152"/>
    </sheetView>
  </sheetViews>
  <sheetFormatPr baseColWidth="10" defaultColWidth="11.42578125" defaultRowHeight="15" x14ac:dyDescent="0.25"/>
  <cols>
    <col min="1" max="1" width="11.42578125" style="27"/>
  </cols>
  <sheetData>
    <row r="1" spans="1:4" ht="18.75" x14ac:dyDescent="0.3">
      <c r="A1" s="29" t="s">
        <v>507</v>
      </c>
      <c r="B1" s="30"/>
      <c r="C1" s="30"/>
    </row>
    <row r="3" spans="1:4" x14ac:dyDescent="0.25">
      <c r="A3" s="27" t="s">
        <v>1</v>
      </c>
      <c r="B3" t="s">
        <v>15</v>
      </c>
      <c r="C3" t="s">
        <v>16</v>
      </c>
      <c r="D3" t="s">
        <v>502</v>
      </c>
    </row>
    <row r="4" spans="1:4" x14ac:dyDescent="0.25">
      <c r="A4" s="151">
        <v>40179</v>
      </c>
      <c r="B4" s="152">
        <v>12.345872</v>
      </c>
      <c r="C4" s="152">
        <v>13.007258</v>
      </c>
      <c r="D4" s="153">
        <v>12.676565</v>
      </c>
    </row>
    <row r="5" spans="1:4" x14ac:dyDescent="0.25">
      <c r="A5" s="154">
        <v>40210</v>
      </c>
      <c r="B5">
        <v>12.786796000000001</v>
      </c>
      <c r="C5">
        <v>13.22772</v>
      </c>
      <c r="D5" s="155">
        <v>13.007258</v>
      </c>
    </row>
    <row r="6" spans="1:4" x14ac:dyDescent="0.25">
      <c r="A6" s="154">
        <v>40238</v>
      </c>
      <c r="B6">
        <v>13.007258</v>
      </c>
      <c r="C6">
        <v>13.448181999999999</v>
      </c>
      <c r="D6" s="155">
        <v>13.22772</v>
      </c>
    </row>
    <row r="7" spans="1:4" x14ac:dyDescent="0.25">
      <c r="A7" s="154">
        <v>40269</v>
      </c>
      <c r="B7">
        <v>13.22772</v>
      </c>
      <c r="C7">
        <v>13.668644</v>
      </c>
      <c r="D7" s="155">
        <v>13.448181999999999</v>
      </c>
    </row>
    <row r="8" spans="1:4" x14ac:dyDescent="0.25">
      <c r="A8" s="154">
        <v>40299</v>
      </c>
      <c r="B8">
        <v>13.22772</v>
      </c>
      <c r="C8">
        <v>13.778874999999999</v>
      </c>
      <c r="D8" s="155">
        <v>13.5032975</v>
      </c>
    </row>
    <row r="9" spans="1:4" x14ac:dyDescent="0.25">
      <c r="A9" s="154">
        <v>40330</v>
      </c>
      <c r="B9">
        <v>13.448181999999999</v>
      </c>
      <c r="C9">
        <v>14.109567999999999</v>
      </c>
      <c r="D9" s="155">
        <v>13.778874999999999</v>
      </c>
    </row>
    <row r="10" spans="1:4" x14ac:dyDescent="0.25">
      <c r="A10" s="154">
        <v>40360</v>
      </c>
      <c r="B10">
        <v>13.22772</v>
      </c>
      <c r="C10">
        <v>13.778874999999999</v>
      </c>
      <c r="D10" s="155">
        <v>13.5032975</v>
      </c>
    </row>
    <row r="11" spans="1:4" x14ac:dyDescent="0.25">
      <c r="A11" s="154">
        <v>40391</v>
      </c>
      <c r="B11">
        <v>13.007258</v>
      </c>
      <c r="C11">
        <v>13.492274399999999</v>
      </c>
      <c r="D11" s="155">
        <v>13.2497662</v>
      </c>
    </row>
    <row r="12" spans="1:4" x14ac:dyDescent="0.25">
      <c r="A12" s="154">
        <v>40422</v>
      </c>
      <c r="B12">
        <v>12.456103000000001</v>
      </c>
      <c r="C12">
        <v>13.007258</v>
      </c>
      <c r="D12" s="155">
        <v>12.7316805</v>
      </c>
    </row>
    <row r="13" spans="1:4" x14ac:dyDescent="0.25">
      <c r="A13" s="154">
        <v>40452</v>
      </c>
      <c r="B13">
        <v>12.12541</v>
      </c>
      <c r="C13">
        <v>12.676565</v>
      </c>
      <c r="D13" s="155">
        <v>12.400987499999999</v>
      </c>
    </row>
    <row r="14" spans="1:4" x14ac:dyDescent="0.25">
      <c r="A14" s="154">
        <v>40483</v>
      </c>
      <c r="B14">
        <v>12.015179</v>
      </c>
      <c r="C14">
        <v>12.235640999999999</v>
      </c>
      <c r="D14" s="155">
        <v>12.12541</v>
      </c>
    </row>
    <row r="15" spans="1:4" x14ac:dyDescent="0.25">
      <c r="A15" s="154">
        <v>40513</v>
      </c>
      <c r="B15">
        <v>12.015179</v>
      </c>
      <c r="C15">
        <v>12.235640999999999</v>
      </c>
      <c r="D15" s="155">
        <v>12.12541</v>
      </c>
    </row>
    <row r="16" spans="1:4" x14ac:dyDescent="0.25">
      <c r="A16" s="151">
        <v>40544</v>
      </c>
      <c r="B16" s="152">
        <v>12.12541</v>
      </c>
      <c r="C16" s="152">
        <v>12.345872</v>
      </c>
      <c r="D16" s="153">
        <v>12.235640999999999</v>
      </c>
    </row>
    <row r="17" spans="1:4" x14ac:dyDescent="0.25">
      <c r="A17" s="154">
        <v>40575</v>
      </c>
      <c r="B17">
        <v>12.191548600000001</v>
      </c>
      <c r="C17">
        <v>12.456103000000001</v>
      </c>
      <c r="D17" s="155">
        <v>12.3238258</v>
      </c>
    </row>
    <row r="18" spans="1:4" x14ac:dyDescent="0.25">
      <c r="A18" s="154">
        <v>40603</v>
      </c>
      <c r="B18">
        <v>12.3017796</v>
      </c>
      <c r="C18">
        <v>12.500195400000001</v>
      </c>
      <c r="D18" s="155">
        <v>12.400987499999999</v>
      </c>
    </row>
    <row r="19" spans="1:4" x14ac:dyDescent="0.25">
      <c r="A19" s="154">
        <v>40634</v>
      </c>
      <c r="B19">
        <v>12.3899644</v>
      </c>
      <c r="C19">
        <v>12.6104264</v>
      </c>
      <c r="D19" s="155">
        <v>12.500195400000001</v>
      </c>
    </row>
    <row r="20" spans="1:4" x14ac:dyDescent="0.25">
      <c r="A20" s="154">
        <v>40664</v>
      </c>
      <c r="B20">
        <v>12.3899644</v>
      </c>
      <c r="C20">
        <v>12.6986112</v>
      </c>
      <c r="D20" s="155">
        <v>12.544287799999999</v>
      </c>
    </row>
    <row r="21" spans="1:4" x14ac:dyDescent="0.25">
      <c r="A21" s="154">
        <v>40695</v>
      </c>
      <c r="B21">
        <v>12.3899644</v>
      </c>
      <c r="C21">
        <v>12.6986112</v>
      </c>
      <c r="D21" s="155">
        <v>12.544287799999999</v>
      </c>
    </row>
    <row r="22" spans="1:4" x14ac:dyDescent="0.25">
      <c r="A22" s="154">
        <v>40725</v>
      </c>
      <c r="B22">
        <v>12.500195400000001</v>
      </c>
      <c r="C22">
        <v>12.808842200000001</v>
      </c>
      <c r="D22" s="155">
        <v>12.6545188</v>
      </c>
    </row>
    <row r="23" spans="1:4" x14ac:dyDescent="0.25">
      <c r="A23" s="154">
        <v>40756</v>
      </c>
      <c r="B23">
        <v>12.6104264</v>
      </c>
      <c r="C23">
        <v>13.007258</v>
      </c>
      <c r="D23" s="155">
        <v>12.808842200000001</v>
      </c>
    </row>
    <row r="24" spans="1:4" x14ac:dyDescent="0.25">
      <c r="A24" s="154">
        <v>40787</v>
      </c>
      <c r="B24">
        <v>12.6104264</v>
      </c>
      <c r="C24">
        <v>13.007258</v>
      </c>
      <c r="D24" s="155">
        <v>12.808842200000001</v>
      </c>
    </row>
    <row r="25" spans="1:4" x14ac:dyDescent="0.25">
      <c r="A25" s="154">
        <v>40817</v>
      </c>
      <c r="B25">
        <v>12.566333999999999</v>
      </c>
      <c r="C25">
        <v>13.007258</v>
      </c>
      <c r="D25" s="155">
        <v>12.786796000000001</v>
      </c>
    </row>
    <row r="26" spans="1:4" x14ac:dyDescent="0.25">
      <c r="A26" s="154">
        <v>40848</v>
      </c>
      <c r="B26">
        <v>13.007258</v>
      </c>
      <c r="C26">
        <v>13.999337000000001</v>
      </c>
      <c r="D26" s="155">
        <v>13.5032975</v>
      </c>
    </row>
    <row r="27" spans="1:4" x14ac:dyDescent="0.25">
      <c r="A27" s="154">
        <v>40878</v>
      </c>
      <c r="B27">
        <v>13.007258</v>
      </c>
      <c r="C27">
        <v>13.492274399999999</v>
      </c>
      <c r="D27" s="155">
        <v>13.2497662</v>
      </c>
    </row>
    <row r="28" spans="1:4" x14ac:dyDescent="0.25">
      <c r="A28" s="151">
        <v>40909</v>
      </c>
      <c r="B28" s="152">
        <v>13.007258</v>
      </c>
      <c r="C28" s="152">
        <v>13.492274399999999</v>
      </c>
      <c r="D28" s="153">
        <v>13.2497662</v>
      </c>
    </row>
    <row r="29" spans="1:4" x14ac:dyDescent="0.25">
      <c r="A29" s="154">
        <v>40940</v>
      </c>
      <c r="B29">
        <v>12.808842200000001</v>
      </c>
      <c r="C29">
        <v>13.492274399999999</v>
      </c>
      <c r="D29" s="155">
        <v>13.1505583</v>
      </c>
    </row>
    <row r="30" spans="1:4" x14ac:dyDescent="0.25">
      <c r="A30" s="154">
        <v>40969</v>
      </c>
      <c r="B30">
        <v>12.897027</v>
      </c>
      <c r="C30">
        <v>13.492274399999999</v>
      </c>
      <c r="D30" s="155">
        <v>13.1946507</v>
      </c>
    </row>
    <row r="31" spans="1:4" x14ac:dyDescent="0.25">
      <c r="A31" s="154">
        <v>41000</v>
      </c>
      <c r="B31">
        <v>12.500195400000001</v>
      </c>
      <c r="C31">
        <v>12.897027</v>
      </c>
      <c r="D31" s="155">
        <v>12.6986112</v>
      </c>
    </row>
    <row r="32" spans="1:4" x14ac:dyDescent="0.25">
      <c r="A32" s="154">
        <v>41030</v>
      </c>
      <c r="B32">
        <v>12.500195400000001</v>
      </c>
      <c r="C32">
        <v>12.897027</v>
      </c>
      <c r="D32" s="155">
        <v>12.6986112</v>
      </c>
    </row>
    <row r="33" spans="1:7" x14ac:dyDescent="0.25">
      <c r="A33" s="154">
        <v>41061</v>
      </c>
      <c r="B33">
        <v>12.500195400000001</v>
      </c>
      <c r="C33">
        <v>12.897027</v>
      </c>
      <c r="D33" s="155">
        <v>12.6986112</v>
      </c>
      <c r="G33" s="10"/>
    </row>
    <row r="34" spans="1:7" x14ac:dyDescent="0.25">
      <c r="A34" s="154">
        <v>41091</v>
      </c>
      <c r="B34">
        <v>12.3899644</v>
      </c>
      <c r="C34">
        <v>12.808842200000001</v>
      </c>
      <c r="D34" s="155">
        <v>12.599403300000001</v>
      </c>
      <c r="G34" s="10"/>
    </row>
    <row r="35" spans="1:7" x14ac:dyDescent="0.25">
      <c r="A35" s="154">
        <v>41122</v>
      </c>
      <c r="B35">
        <v>12.39</v>
      </c>
      <c r="C35">
        <v>12.8088</v>
      </c>
      <c r="D35" s="155">
        <v>12.599399999999999</v>
      </c>
    </row>
    <row r="36" spans="1:7" x14ac:dyDescent="0.25">
      <c r="A36" s="154">
        <v>41153</v>
      </c>
      <c r="B36">
        <v>12.1915</v>
      </c>
      <c r="C36">
        <v>12.676600000000001</v>
      </c>
      <c r="D36" s="155">
        <v>12.434100000000001</v>
      </c>
      <c r="G36" s="10"/>
    </row>
    <row r="37" spans="1:7" x14ac:dyDescent="0.25">
      <c r="A37" s="154">
        <v>41183</v>
      </c>
      <c r="B37">
        <v>11.9931</v>
      </c>
      <c r="C37">
        <v>12.39</v>
      </c>
      <c r="D37" s="155">
        <v>12.1915</v>
      </c>
      <c r="G37" s="10"/>
    </row>
    <row r="38" spans="1:7" x14ac:dyDescent="0.25">
      <c r="A38" s="154">
        <v>41214</v>
      </c>
      <c r="B38">
        <v>11.9049</v>
      </c>
      <c r="C38">
        <v>12.125400000000001</v>
      </c>
      <c r="D38" s="155">
        <v>12.0152</v>
      </c>
      <c r="G38" s="10"/>
    </row>
    <row r="39" spans="1:7" x14ac:dyDescent="0.25">
      <c r="A39" s="154">
        <v>41244</v>
      </c>
      <c r="B39">
        <v>11.794700000000001</v>
      </c>
      <c r="C39">
        <v>12.125400000000001</v>
      </c>
      <c r="D39" s="155">
        <v>11.960100000000001</v>
      </c>
    </row>
    <row r="40" spans="1:7" x14ac:dyDescent="0.25">
      <c r="A40" s="151">
        <v>41275</v>
      </c>
      <c r="B40" s="152">
        <v>11.574299999999999</v>
      </c>
      <c r="C40" s="152">
        <v>12.0152</v>
      </c>
      <c r="D40" s="153">
        <v>11.794700000000001</v>
      </c>
      <c r="G40" s="10"/>
    </row>
    <row r="41" spans="1:7" x14ac:dyDescent="0.25">
      <c r="A41" s="154">
        <v>41306</v>
      </c>
      <c r="B41">
        <v>11.309699999999999</v>
      </c>
      <c r="C41">
        <v>12.0152</v>
      </c>
      <c r="D41" s="155">
        <v>11.6624</v>
      </c>
      <c r="G41" s="10"/>
    </row>
    <row r="42" spans="1:7" x14ac:dyDescent="0.25">
      <c r="A42" s="154">
        <v>41334</v>
      </c>
      <c r="B42">
        <v>11.1995</v>
      </c>
      <c r="C42">
        <v>11.9049</v>
      </c>
      <c r="D42" s="155">
        <v>11.552199999999999</v>
      </c>
      <c r="G42" s="10"/>
    </row>
    <row r="43" spans="1:7" x14ac:dyDescent="0.25">
      <c r="A43" s="154">
        <v>41365</v>
      </c>
      <c r="B43">
        <v>11.1995</v>
      </c>
      <c r="C43">
        <v>11.9049</v>
      </c>
      <c r="D43" s="155">
        <v>11.552199999999999</v>
      </c>
    </row>
    <row r="44" spans="1:7" x14ac:dyDescent="0.25">
      <c r="A44" s="154">
        <v>41395</v>
      </c>
      <c r="B44">
        <v>11.1995</v>
      </c>
      <c r="C44">
        <v>11.9049</v>
      </c>
      <c r="D44" s="155">
        <v>11.552199999999999</v>
      </c>
    </row>
    <row r="45" spans="1:7" x14ac:dyDescent="0.25">
      <c r="A45" s="154">
        <v>41426</v>
      </c>
      <c r="B45">
        <v>11.1995</v>
      </c>
      <c r="C45">
        <v>11.9049</v>
      </c>
      <c r="D45" s="155">
        <v>11.552199999999999</v>
      </c>
    </row>
    <row r="46" spans="1:7" x14ac:dyDescent="0.25">
      <c r="A46" s="154">
        <v>41456</v>
      </c>
      <c r="B46">
        <v>11.1995</v>
      </c>
      <c r="C46">
        <v>11.9931</v>
      </c>
      <c r="D46" s="155">
        <v>11.596299999999999</v>
      </c>
    </row>
    <row r="47" spans="1:7" x14ac:dyDescent="0.25">
      <c r="A47" s="154">
        <v>41487</v>
      </c>
      <c r="B47">
        <v>11.1995</v>
      </c>
      <c r="C47">
        <v>11.9931</v>
      </c>
      <c r="D47" s="155">
        <v>11.596299999999999</v>
      </c>
    </row>
    <row r="48" spans="1:7" x14ac:dyDescent="0.25">
      <c r="A48" s="154">
        <v>41518</v>
      </c>
      <c r="B48">
        <v>11.999499999999999</v>
      </c>
      <c r="C48">
        <v>11.9931</v>
      </c>
      <c r="D48" s="155">
        <v>11.596299999999999</v>
      </c>
    </row>
    <row r="49" spans="1:4" x14ac:dyDescent="0.25">
      <c r="A49" s="154">
        <v>41548</v>
      </c>
      <c r="B49">
        <v>11.3979</v>
      </c>
      <c r="C49">
        <v>11.9931</v>
      </c>
      <c r="D49" s="155">
        <v>11.695499999999999</v>
      </c>
    </row>
    <row r="50" spans="1:4" x14ac:dyDescent="0.25">
      <c r="A50" s="154">
        <v>41579</v>
      </c>
      <c r="B50">
        <v>11.596299999999999</v>
      </c>
      <c r="C50">
        <v>11.9931</v>
      </c>
      <c r="D50" s="155">
        <v>11.794700000000001</v>
      </c>
    </row>
    <row r="51" spans="1:4" x14ac:dyDescent="0.25">
      <c r="A51" s="154">
        <v>41609</v>
      </c>
      <c r="B51">
        <v>11.1995</v>
      </c>
      <c r="C51">
        <v>11.9931</v>
      </c>
      <c r="D51" s="155">
        <v>11.596299999999999</v>
      </c>
    </row>
    <row r="52" spans="1:4" x14ac:dyDescent="0.25">
      <c r="A52" s="151">
        <v>41640</v>
      </c>
      <c r="B52" s="152">
        <v>11.1995</v>
      </c>
      <c r="C52" s="152">
        <v>11.9931</v>
      </c>
      <c r="D52" s="153">
        <v>11.596299999999999</v>
      </c>
    </row>
    <row r="53" spans="1:4" x14ac:dyDescent="0.25">
      <c r="A53" s="154">
        <v>41671</v>
      </c>
      <c r="B53">
        <v>11.1995</v>
      </c>
      <c r="C53">
        <v>11.9931</v>
      </c>
      <c r="D53" s="155">
        <v>11.596299999999999</v>
      </c>
    </row>
    <row r="54" spans="1:4" x14ac:dyDescent="0.25">
      <c r="A54" s="154">
        <v>41699</v>
      </c>
      <c r="B54">
        <v>10.8247</v>
      </c>
      <c r="C54">
        <v>1141.99</v>
      </c>
      <c r="D54" s="155">
        <v>11.122299999999999</v>
      </c>
    </row>
    <row r="55" spans="1:4" x14ac:dyDescent="0.25">
      <c r="A55" s="154">
        <v>41730</v>
      </c>
      <c r="B55">
        <v>10.8247</v>
      </c>
      <c r="C55">
        <v>11.4199</v>
      </c>
      <c r="D55" s="155">
        <v>11.122299999999999</v>
      </c>
    </row>
    <row r="56" spans="1:4" x14ac:dyDescent="0.25">
      <c r="A56" s="154">
        <v>41760</v>
      </c>
      <c r="B56">
        <v>10.8247</v>
      </c>
      <c r="C56">
        <v>11.4199</v>
      </c>
      <c r="D56" s="155">
        <v>11.122299999999999</v>
      </c>
    </row>
    <row r="57" spans="1:4" x14ac:dyDescent="0.25">
      <c r="A57" s="154">
        <v>41791</v>
      </c>
      <c r="B57">
        <v>10.516</v>
      </c>
      <c r="C57">
        <v>11.309699999999999</v>
      </c>
      <c r="D57" s="155">
        <v>10.9129</v>
      </c>
    </row>
    <row r="58" spans="1:4" x14ac:dyDescent="0.25">
      <c r="A58" s="154">
        <v>41821</v>
      </c>
      <c r="B58">
        <v>10.5160374</v>
      </c>
      <c r="C58">
        <v>11.309700599999999</v>
      </c>
      <c r="D58" s="155">
        <v>10.912869000000001</v>
      </c>
    </row>
    <row r="59" spans="1:4" x14ac:dyDescent="0.25">
      <c r="A59" s="154">
        <v>41852</v>
      </c>
      <c r="B59">
        <v>10.5160374</v>
      </c>
      <c r="C59">
        <v>11.309700599999999</v>
      </c>
      <c r="D59" s="155">
        <v>10.912869000000001</v>
      </c>
    </row>
    <row r="60" spans="1:4" x14ac:dyDescent="0.25">
      <c r="A60" s="154">
        <v>41883</v>
      </c>
      <c r="B60">
        <v>10.405806399999999</v>
      </c>
      <c r="C60">
        <v>11.1112848</v>
      </c>
      <c r="D60" s="155">
        <v>10.7585456</v>
      </c>
    </row>
    <row r="61" spans="1:4" x14ac:dyDescent="0.25">
      <c r="A61" s="154">
        <v>41913</v>
      </c>
      <c r="B61">
        <v>10.405806399999999</v>
      </c>
      <c r="C61">
        <v>11.1112848</v>
      </c>
      <c r="D61" s="155">
        <v>10.7585456</v>
      </c>
    </row>
    <row r="62" spans="1:4" x14ac:dyDescent="0.25">
      <c r="A62" s="154">
        <v>41944</v>
      </c>
      <c r="B62">
        <v>10.405806399999999</v>
      </c>
      <c r="C62">
        <v>11.1112848</v>
      </c>
      <c r="D62" s="155">
        <v>10.7585456</v>
      </c>
    </row>
    <row r="63" spans="1:4" x14ac:dyDescent="0.25">
      <c r="A63" s="154">
        <v>41974</v>
      </c>
      <c r="B63">
        <v>10.405806399999999</v>
      </c>
      <c r="C63">
        <v>11.1112848</v>
      </c>
      <c r="D63" s="155">
        <v>10.7585456</v>
      </c>
    </row>
    <row r="64" spans="1:4" x14ac:dyDescent="0.25">
      <c r="A64" s="151">
        <v>42005</v>
      </c>
      <c r="B64" s="152">
        <v>10.405799999999999</v>
      </c>
      <c r="C64" s="152">
        <v>11.1113</v>
      </c>
      <c r="D64" s="153">
        <v>10.7585</v>
      </c>
    </row>
    <row r="65" spans="1:4" x14ac:dyDescent="0.25">
      <c r="A65" s="154">
        <v>42036</v>
      </c>
      <c r="B65">
        <v>10.2074</v>
      </c>
      <c r="C65">
        <v>11.023099999999999</v>
      </c>
      <c r="D65" s="155">
        <v>10.6152</v>
      </c>
    </row>
    <row r="66" spans="1:4" x14ac:dyDescent="0.25">
      <c r="A66" s="154">
        <v>42064</v>
      </c>
      <c r="B66">
        <v>10.2074</v>
      </c>
      <c r="C66">
        <v>110.0231</v>
      </c>
      <c r="D66" s="155">
        <v>10.6152</v>
      </c>
    </row>
    <row r="67" spans="1:4" x14ac:dyDescent="0.25">
      <c r="A67" s="154">
        <v>42095</v>
      </c>
      <c r="B67">
        <v>10.317600000000001</v>
      </c>
      <c r="C67">
        <v>11.1554</v>
      </c>
      <c r="D67" s="155">
        <v>10.736499999999999</v>
      </c>
    </row>
    <row r="68" spans="1:4" x14ac:dyDescent="0.25">
      <c r="A68" s="154">
        <v>42125</v>
      </c>
      <c r="B68">
        <v>10.317600000000001</v>
      </c>
      <c r="C68">
        <v>11.1554</v>
      </c>
      <c r="D68" s="155">
        <v>10.736499999999999</v>
      </c>
    </row>
    <row r="69" spans="1:4" x14ac:dyDescent="0.25">
      <c r="A69" s="154">
        <v>42156</v>
      </c>
      <c r="B69">
        <v>10.317600000000001</v>
      </c>
      <c r="C69">
        <v>11.1554</v>
      </c>
      <c r="D69" s="155">
        <v>10.736499999999999</v>
      </c>
    </row>
    <row r="70" spans="1:4" x14ac:dyDescent="0.25">
      <c r="A70" s="154">
        <v>42186</v>
      </c>
      <c r="B70">
        <v>10.2294</v>
      </c>
      <c r="C70">
        <v>11.0672</v>
      </c>
      <c r="D70" s="155">
        <v>10.648300000000001</v>
      </c>
    </row>
    <row r="71" spans="1:4" x14ac:dyDescent="0.25">
      <c r="A71" s="154">
        <v>42217</v>
      </c>
      <c r="B71">
        <v>10.119199999999999</v>
      </c>
      <c r="C71">
        <v>10.714499999999999</v>
      </c>
      <c r="D71" s="155">
        <v>10.4168</v>
      </c>
    </row>
    <row r="72" spans="1:4" x14ac:dyDescent="0.25">
      <c r="A72" s="154">
        <v>42248</v>
      </c>
      <c r="B72">
        <v>10.119199999999999</v>
      </c>
      <c r="C72">
        <v>10.714499999999999</v>
      </c>
      <c r="D72" s="155">
        <v>10.4168</v>
      </c>
    </row>
    <row r="73" spans="1:4" x14ac:dyDescent="0.25">
      <c r="A73" s="154">
        <v>42278</v>
      </c>
      <c r="B73">
        <v>10.119199999999999</v>
      </c>
      <c r="C73">
        <v>10.714499999999999</v>
      </c>
      <c r="D73" s="155">
        <v>10.4168</v>
      </c>
    </row>
    <row r="74" spans="1:4" x14ac:dyDescent="0.25">
      <c r="A74" s="154">
        <v>42309</v>
      </c>
      <c r="B74">
        <v>9.8325999999999993</v>
      </c>
      <c r="C74">
        <v>10.427899999999999</v>
      </c>
      <c r="D74" s="155">
        <v>10.1302</v>
      </c>
    </row>
    <row r="75" spans="1:4" x14ac:dyDescent="0.25">
      <c r="A75" s="154">
        <v>42339</v>
      </c>
      <c r="B75">
        <v>9.8325999999999993</v>
      </c>
      <c r="C75">
        <v>10.427899999999999</v>
      </c>
      <c r="D75" s="155">
        <v>10.1302</v>
      </c>
    </row>
    <row r="76" spans="1:4" x14ac:dyDescent="0.25">
      <c r="A76" s="151">
        <v>42370</v>
      </c>
      <c r="B76" s="152">
        <v>9.8325999999999993</v>
      </c>
      <c r="C76" s="152">
        <v>10.427899999999999</v>
      </c>
      <c r="D76" s="153">
        <v>10.1302</v>
      </c>
    </row>
    <row r="77" spans="1:4" x14ac:dyDescent="0.25">
      <c r="A77" s="154">
        <v>42401</v>
      </c>
      <c r="B77">
        <v>9.7003000000000004</v>
      </c>
      <c r="C77">
        <v>10.097200000000001</v>
      </c>
      <c r="D77" s="155">
        <v>9.8986999999999998</v>
      </c>
    </row>
    <row r="78" spans="1:4" x14ac:dyDescent="0.25">
      <c r="A78" s="154">
        <v>42430</v>
      </c>
      <c r="B78">
        <v>9.5680999999999994</v>
      </c>
      <c r="C78">
        <v>9.8106000000000009</v>
      </c>
      <c r="D78" s="155">
        <v>9.6892999999999994</v>
      </c>
    </row>
    <row r="79" spans="1:4" x14ac:dyDescent="0.25">
      <c r="A79" s="154">
        <v>42461</v>
      </c>
      <c r="B79">
        <v>10.626300000000001</v>
      </c>
      <c r="C79">
        <v>11.243600000000001</v>
      </c>
      <c r="D79" s="155">
        <v>10.934900000000001</v>
      </c>
    </row>
    <row r="80" spans="1:4" x14ac:dyDescent="0.25">
      <c r="A80" s="154">
        <v>42491</v>
      </c>
      <c r="B80">
        <v>8.8185000000000002</v>
      </c>
      <c r="C80">
        <v>9.1271000000000004</v>
      </c>
      <c r="D80" s="155">
        <v>8.9727999999999994</v>
      </c>
    </row>
    <row r="81" spans="1:4" x14ac:dyDescent="0.25">
      <c r="A81" s="154">
        <v>42522</v>
      </c>
      <c r="B81">
        <v>8.7081999999999997</v>
      </c>
      <c r="C81">
        <v>9.0609999999999999</v>
      </c>
      <c r="D81" s="155">
        <v>8.8846000000000007</v>
      </c>
    </row>
    <row r="82" spans="1:4" x14ac:dyDescent="0.25">
      <c r="A82" s="154">
        <v>42552</v>
      </c>
      <c r="B82">
        <v>8.7081999999999997</v>
      </c>
      <c r="C82">
        <v>9.0388999999999999</v>
      </c>
      <c r="D82" s="155">
        <v>8.8735999999999997</v>
      </c>
    </row>
    <row r="83" spans="1:4" x14ac:dyDescent="0.25">
      <c r="A83" s="154">
        <v>42583</v>
      </c>
      <c r="B83" s="150">
        <v>8.7081999999999997</v>
      </c>
      <c r="C83" s="150">
        <v>9.0388999999999999</v>
      </c>
      <c r="D83" s="159">
        <v>8.8735999999999997</v>
      </c>
    </row>
    <row r="84" spans="1:4" x14ac:dyDescent="0.25">
      <c r="A84" s="154">
        <v>42614</v>
      </c>
      <c r="B84" s="150">
        <v>8.7081999999999997</v>
      </c>
      <c r="C84" s="150">
        <v>9.0388999999999999</v>
      </c>
      <c r="D84" s="159">
        <v>8.8735999999999997</v>
      </c>
    </row>
    <row r="85" spans="1:4" x14ac:dyDescent="0.25">
      <c r="A85" s="154">
        <v>42644</v>
      </c>
      <c r="B85" s="150">
        <v>8.7081999999999997</v>
      </c>
      <c r="C85" s="150">
        <v>8.9286999999999992</v>
      </c>
      <c r="D85" s="159">
        <v>8.8185000000000002</v>
      </c>
    </row>
    <row r="86" spans="1:4" x14ac:dyDescent="0.25">
      <c r="A86" s="154">
        <v>42675</v>
      </c>
      <c r="B86" s="150">
        <v>8.7081999999999997</v>
      </c>
      <c r="C86" s="150">
        <v>8.9286999999999992</v>
      </c>
      <c r="D86" s="159">
        <v>8.8185000000000002</v>
      </c>
    </row>
    <row r="87" spans="1:4" x14ac:dyDescent="0.25">
      <c r="A87" s="154">
        <v>42705</v>
      </c>
      <c r="B87" s="150">
        <v>8.7081999999999997</v>
      </c>
      <c r="C87" s="150">
        <v>8.9286999999999992</v>
      </c>
      <c r="D87" s="159">
        <v>8.8185000000000002</v>
      </c>
    </row>
    <row r="88" spans="1:4" x14ac:dyDescent="0.25">
      <c r="A88" s="151">
        <v>42736</v>
      </c>
      <c r="B88" s="160">
        <v>8.7081999999999997</v>
      </c>
      <c r="C88" s="160">
        <v>8.9286999999999992</v>
      </c>
      <c r="D88" s="161">
        <v>8.8185000000000002</v>
      </c>
    </row>
    <row r="89" spans="1:4" x14ac:dyDescent="0.25">
      <c r="A89" s="154">
        <v>42767</v>
      </c>
      <c r="D89" s="155"/>
    </row>
    <row r="90" spans="1:4" x14ac:dyDescent="0.25">
      <c r="A90" s="154">
        <v>42795</v>
      </c>
      <c r="D90" s="155"/>
    </row>
    <row r="91" spans="1:4" x14ac:dyDescent="0.25">
      <c r="A91" s="154">
        <v>42826</v>
      </c>
      <c r="D91" s="155"/>
    </row>
    <row r="92" spans="1:4" x14ac:dyDescent="0.25">
      <c r="A92" s="154">
        <v>42856</v>
      </c>
      <c r="D92" s="155"/>
    </row>
    <row r="93" spans="1:4" x14ac:dyDescent="0.25">
      <c r="A93" s="154">
        <v>42887</v>
      </c>
      <c r="B93">
        <v>8.82</v>
      </c>
      <c r="C93">
        <v>9.48</v>
      </c>
      <c r="D93" s="155">
        <v>9.15</v>
      </c>
    </row>
    <row r="94" spans="1:4" x14ac:dyDescent="0.25">
      <c r="A94" s="154">
        <v>42917</v>
      </c>
      <c r="B94">
        <v>9</v>
      </c>
      <c r="C94">
        <v>9.5</v>
      </c>
      <c r="D94" s="155">
        <v>9.25</v>
      </c>
    </row>
    <row r="95" spans="1:4" x14ac:dyDescent="0.25">
      <c r="A95" s="154">
        <v>42948</v>
      </c>
      <c r="B95">
        <v>9</v>
      </c>
      <c r="C95">
        <v>9.5</v>
      </c>
      <c r="D95" s="155">
        <v>9.25</v>
      </c>
    </row>
    <row r="96" spans="1:4" x14ac:dyDescent="0.25">
      <c r="A96" s="154">
        <v>42979</v>
      </c>
      <c r="B96">
        <v>9</v>
      </c>
      <c r="C96">
        <v>9.5</v>
      </c>
      <c r="D96" s="155">
        <v>9.25</v>
      </c>
    </row>
    <row r="97" spans="1:4" x14ac:dyDescent="0.25">
      <c r="A97" s="154">
        <v>43009</v>
      </c>
      <c r="B97">
        <v>9</v>
      </c>
      <c r="C97">
        <v>9.5</v>
      </c>
      <c r="D97" s="155">
        <v>9.25</v>
      </c>
    </row>
    <row r="98" spans="1:4" x14ac:dyDescent="0.25">
      <c r="A98" s="154">
        <v>43040</v>
      </c>
      <c r="B98">
        <v>9.25</v>
      </c>
      <c r="C98">
        <v>9.8000000000000007</v>
      </c>
      <c r="D98" s="155">
        <v>9.5250000000000004</v>
      </c>
    </row>
    <row r="99" spans="1:4" x14ac:dyDescent="0.25">
      <c r="A99" s="154">
        <v>43070</v>
      </c>
      <c r="B99">
        <v>9.5</v>
      </c>
      <c r="C99">
        <v>10</v>
      </c>
      <c r="D99" s="155">
        <v>9.75</v>
      </c>
    </row>
    <row r="100" spans="1:4" x14ac:dyDescent="0.25">
      <c r="A100" s="151">
        <v>43101</v>
      </c>
      <c r="B100" s="152">
        <v>9.5</v>
      </c>
      <c r="C100" s="152">
        <v>10</v>
      </c>
      <c r="D100" s="153">
        <v>9.75</v>
      </c>
    </row>
    <row r="101" spans="1:4" x14ac:dyDescent="0.25">
      <c r="A101" s="154">
        <v>43132</v>
      </c>
      <c r="B101">
        <v>9.6</v>
      </c>
      <c r="C101">
        <v>10.199999999999999</v>
      </c>
      <c r="D101" s="155">
        <v>9.9</v>
      </c>
    </row>
    <row r="102" spans="1:4" x14ac:dyDescent="0.25">
      <c r="A102" s="154">
        <v>43160</v>
      </c>
      <c r="B102">
        <v>9.9</v>
      </c>
      <c r="C102">
        <v>10.5</v>
      </c>
      <c r="D102" s="155">
        <v>10.199999999999999</v>
      </c>
    </row>
    <row r="103" spans="1:4" x14ac:dyDescent="0.25">
      <c r="A103" s="154">
        <v>43191</v>
      </c>
      <c r="B103">
        <v>10.1</v>
      </c>
      <c r="C103">
        <v>10.8</v>
      </c>
      <c r="D103" s="155">
        <v>10.45</v>
      </c>
    </row>
    <row r="104" spans="1:4" x14ac:dyDescent="0.25">
      <c r="A104" s="154">
        <v>43221</v>
      </c>
      <c r="B104">
        <v>9.8000000000000007</v>
      </c>
      <c r="C104">
        <v>10.5</v>
      </c>
      <c r="D104" s="155">
        <v>10.15</v>
      </c>
    </row>
    <row r="105" spans="1:4" x14ac:dyDescent="0.25">
      <c r="A105" s="154">
        <v>43252</v>
      </c>
      <c r="B105">
        <v>9.5</v>
      </c>
      <c r="C105">
        <v>10.5</v>
      </c>
      <c r="D105" s="155">
        <v>10</v>
      </c>
    </row>
    <row r="106" spans="1:4" x14ac:dyDescent="0.25">
      <c r="A106" s="154">
        <v>43282</v>
      </c>
      <c r="B106">
        <v>10</v>
      </c>
      <c r="C106">
        <v>11</v>
      </c>
      <c r="D106" s="155">
        <v>10.5</v>
      </c>
    </row>
    <row r="107" spans="1:4" x14ac:dyDescent="0.25">
      <c r="A107" s="154">
        <v>43313</v>
      </c>
      <c r="B107">
        <v>9.75</v>
      </c>
      <c r="C107">
        <v>10.25</v>
      </c>
      <c r="D107" s="155">
        <v>10</v>
      </c>
    </row>
    <row r="108" spans="1:4" x14ac:dyDescent="0.25">
      <c r="A108" s="154">
        <v>43344</v>
      </c>
      <c r="B108">
        <v>9.75</v>
      </c>
      <c r="C108">
        <v>10.25</v>
      </c>
      <c r="D108" s="155">
        <v>10</v>
      </c>
    </row>
    <row r="109" spans="1:4" x14ac:dyDescent="0.25">
      <c r="A109" s="154">
        <v>43374</v>
      </c>
      <c r="B109">
        <v>9.8000000000000007</v>
      </c>
      <c r="C109">
        <v>10.3</v>
      </c>
      <c r="D109" s="155">
        <v>10.050000000000001</v>
      </c>
    </row>
    <row r="110" spans="1:4" x14ac:dyDescent="0.25">
      <c r="A110" s="154">
        <v>43405</v>
      </c>
      <c r="B110">
        <v>9.1999999999999993</v>
      </c>
      <c r="C110">
        <v>9.8000000000000007</v>
      </c>
      <c r="D110" s="155">
        <v>9.5</v>
      </c>
    </row>
    <row r="111" spans="1:4" x14ac:dyDescent="0.25">
      <c r="A111" s="154">
        <v>43435</v>
      </c>
      <c r="B111">
        <v>9.3000000000000007</v>
      </c>
      <c r="C111">
        <v>10.3</v>
      </c>
      <c r="D111" s="155">
        <v>9.8000000000000007</v>
      </c>
    </row>
    <row r="112" spans="1:4" x14ac:dyDescent="0.25">
      <c r="A112" s="151">
        <v>43466</v>
      </c>
      <c r="B112" s="152">
        <v>9.3000000000000007</v>
      </c>
      <c r="C112" s="152">
        <v>10.3</v>
      </c>
      <c r="D112" s="153">
        <v>9.8000000000000007</v>
      </c>
    </row>
    <row r="113" spans="1:4" x14ac:dyDescent="0.25">
      <c r="A113" s="154">
        <v>43497</v>
      </c>
      <c r="B113">
        <v>9.1</v>
      </c>
      <c r="C113">
        <v>10.5</v>
      </c>
      <c r="D113" s="155">
        <v>9.8000000000000007</v>
      </c>
    </row>
    <row r="114" spans="1:4" x14ac:dyDescent="0.25">
      <c r="A114" s="154">
        <v>43525</v>
      </c>
      <c r="B114">
        <v>9.5</v>
      </c>
      <c r="C114">
        <v>10.3</v>
      </c>
      <c r="D114" s="155">
        <v>9.9</v>
      </c>
    </row>
    <row r="115" spans="1:4" x14ac:dyDescent="0.25">
      <c r="A115" s="154">
        <v>43556</v>
      </c>
      <c r="B115">
        <v>9.5</v>
      </c>
      <c r="C115">
        <v>10.3</v>
      </c>
      <c r="D115" s="155">
        <v>9.9</v>
      </c>
    </row>
    <row r="116" spans="1:4" x14ac:dyDescent="0.25">
      <c r="A116" s="154">
        <v>43586</v>
      </c>
      <c r="B116" s="114">
        <v>9</v>
      </c>
      <c r="C116" s="114" t="s">
        <v>508</v>
      </c>
      <c r="D116" s="162" t="s">
        <v>509</v>
      </c>
    </row>
    <row r="117" spans="1:4" x14ac:dyDescent="0.25">
      <c r="A117" s="154">
        <v>43617</v>
      </c>
      <c r="B117" s="114">
        <v>9</v>
      </c>
      <c r="C117" s="114">
        <v>9.8000000000000007</v>
      </c>
      <c r="D117" s="162">
        <v>9.4</v>
      </c>
    </row>
    <row r="118" spans="1:4" x14ac:dyDescent="0.25">
      <c r="A118" s="154">
        <v>43647</v>
      </c>
      <c r="B118" s="114">
        <v>9.5</v>
      </c>
      <c r="C118" s="114">
        <v>10.7</v>
      </c>
      <c r="D118" s="162">
        <v>10.1</v>
      </c>
    </row>
    <row r="119" spans="1:4" x14ac:dyDescent="0.25">
      <c r="A119" s="154">
        <v>43678</v>
      </c>
      <c r="B119" s="114">
        <v>9.6999999999999993</v>
      </c>
      <c r="C119" s="114">
        <v>10.5</v>
      </c>
      <c r="D119" s="162">
        <v>10.1</v>
      </c>
    </row>
    <row r="120" spans="1:4" x14ac:dyDescent="0.25">
      <c r="A120" s="154">
        <v>43709</v>
      </c>
      <c r="B120" s="114">
        <v>9.8000000000000007</v>
      </c>
      <c r="C120" s="114">
        <v>10.3</v>
      </c>
      <c r="D120" s="162">
        <v>10.050000000000001</v>
      </c>
    </row>
    <row r="121" spans="1:4" x14ac:dyDescent="0.25">
      <c r="A121" s="154">
        <v>43739</v>
      </c>
      <c r="B121">
        <v>9.9</v>
      </c>
      <c r="C121">
        <v>10.3</v>
      </c>
      <c r="D121" s="155">
        <v>10.050000000000001</v>
      </c>
    </row>
    <row r="122" spans="1:4" x14ac:dyDescent="0.25">
      <c r="A122" s="154">
        <v>43770</v>
      </c>
      <c r="B122">
        <v>9.9</v>
      </c>
      <c r="C122">
        <v>10.5</v>
      </c>
      <c r="D122" s="155">
        <v>10.199999999999999</v>
      </c>
    </row>
    <row r="123" spans="1:4" x14ac:dyDescent="0.25">
      <c r="A123" s="156">
        <v>43800</v>
      </c>
      <c r="B123" s="157">
        <v>10.199999999999999</v>
      </c>
      <c r="C123" s="157">
        <v>10.8</v>
      </c>
      <c r="D123" s="158">
        <v>10.5</v>
      </c>
    </row>
    <row r="124" spans="1:4" x14ac:dyDescent="0.25">
      <c r="A124" s="149">
        <v>43831</v>
      </c>
      <c r="B124">
        <v>10</v>
      </c>
      <c r="C124">
        <v>10.5</v>
      </c>
      <c r="D124">
        <v>10.25</v>
      </c>
    </row>
    <row r="125" spans="1:4" x14ac:dyDescent="0.25">
      <c r="A125" s="149">
        <v>43862</v>
      </c>
      <c r="B125">
        <v>9.75</v>
      </c>
      <c r="C125">
        <v>10.3</v>
      </c>
      <c r="D125">
        <v>10.025</v>
      </c>
    </row>
    <row r="126" spans="1:4" x14ac:dyDescent="0.25">
      <c r="A126" s="149">
        <v>43891</v>
      </c>
      <c r="B126">
        <v>9.75</v>
      </c>
      <c r="C126">
        <v>10.3</v>
      </c>
      <c r="D126">
        <v>10.025</v>
      </c>
    </row>
    <row r="127" spans="1:4" x14ac:dyDescent="0.25">
      <c r="A127" s="149">
        <v>43922</v>
      </c>
      <c r="B127">
        <v>9.75</v>
      </c>
      <c r="C127">
        <v>10.3</v>
      </c>
      <c r="D127">
        <v>10.025</v>
      </c>
    </row>
    <row r="128" spans="1:4" x14ac:dyDescent="0.25">
      <c r="A128" s="149">
        <v>43952</v>
      </c>
      <c r="B128">
        <v>9.75</v>
      </c>
      <c r="C128">
        <v>10.3</v>
      </c>
      <c r="D128">
        <v>10.025</v>
      </c>
    </row>
    <row r="129" spans="1:5" x14ac:dyDescent="0.25">
      <c r="A129" s="149">
        <v>43983</v>
      </c>
      <c r="B129">
        <v>9.75</v>
      </c>
      <c r="C129">
        <v>10.3</v>
      </c>
      <c r="D129">
        <v>10.025</v>
      </c>
    </row>
    <row r="130" spans="1:5" x14ac:dyDescent="0.25">
      <c r="A130" s="149">
        <v>44013</v>
      </c>
      <c r="B130">
        <v>8</v>
      </c>
      <c r="C130">
        <v>9.1999999999999993</v>
      </c>
      <c r="D130">
        <v>8.6</v>
      </c>
    </row>
    <row r="131" spans="1:5" ht="16.5" x14ac:dyDescent="0.35">
      <c r="A131" s="149">
        <v>44044</v>
      </c>
      <c r="B131" s="167">
        <v>8.3000000000000007</v>
      </c>
      <c r="C131" s="167">
        <v>9.1999999999999993</v>
      </c>
      <c r="D131" s="167">
        <v>8.75</v>
      </c>
    </row>
    <row r="132" spans="1:5" ht="16.5" x14ac:dyDescent="0.35">
      <c r="A132" s="149">
        <v>44075</v>
      </c>
      <c r="B132" s="167">
        <v>8.3000000000000007</v>
      </c>
      <c r="C132" s="167">
        <v>9.1999999999999993</v>
      </c>
      <c r="D132" s="167">
        <v>8.75</v>
      </c>
    </row>
    <row r="133" spans="1:5" x14ac:dyDescent="0.25">
      <c r="A133" s="149">
        <v>44105</v>
      </c>
      <c r="B133" s="168">
        <v>8.6</v>
      </c>
      <c r="C133" s="168">
        <v>9.5</v>
      </c>
      <c r="D133" s="168">
        <v>9.0500000000000007</v>
      </c>
    </row>
    <row r="134" spans="1:5" x14ac:dyDescent="0.25">
      <c r="A134" s="149">
        <v>44136</v>
      </c>
      <c r="B134" s="168">
        <v>8.6</v>
      </c>
      <c r="C134" s="168">
        <v>9.5</v>
      </c>
      <c r="D134" s="168">
        <v>9.0500000000000007</v>
      </c>
    </row>
    <row r="135" spans="1:5" x14ac:dyDescent="0.25">
      <c r="A135" s="149">
        <v>44166</v>
      </c>
      <c r="B135" s="168">
        <v>8.6</v>
      </c>
      <c r="C135" s="168">
        <v>9.5</v>
      </c>
      <c r="D135" s="168">
        <v>9.0500000000000007</v>
      </c>
    </row>
    <row r="136" spans="1:5" x14ac:dyDescent="0.25">
      <c r="A136" s="149">
        <v>44197</v>
      </c>
      <c r="B136" s="168">
        <v>8.6</v>
      </c>
      <c r="C136" s="168">
        <v>9.5</v>
      </c>
      <c r="D136" s="168">
        <v>9.0500000000000007</v>
      </c>
    </row>
    <row r="137" spans="1:5" x14ac:dyDescent="0.25">
      <c r="A137" s="149">
        <v>44228</v>
      </c>
      <c r="B137" s="168">
        <v>8.5</v>
      </c>
      <c r="C137" s="168">
        <v>9.3000000000000007</v>
      </c>
      <c r="D137" s="168">
        <v>8.9</v>
      </c>
    </row>
    <row r="138" spans="1:5" x14ac:dyDescent="0.25">
      <c r="A138" s="149">
        <v>44256</v>
      </c>
      <c r="B138" s="174">
        <v>8.6</v>
      </c>
      <c r="C138" s="174">
        <v>9.4</v>
      </c>
      <c r="D138" s="174">
        <v>9</v>
      </c>
    </row>
    <row r="139" spans="1:5" x14ac:dyDescent="0.25">
      <c r="A139" s="149">
        <v>44287</v>
      </c>
      <c r="B139" s="174">
        <v>8.6</v>
      </c>
      <c r="C139" s="174">
        <v>9.4</v>
      </c>
      <c r="D139" s="174">
        <v>9</v>
      </c>
    </row>
    <row r="140" spans="1:5" x14ac:dyDescent="0.25">
      <c r="A140" s="149">
        <v>44317</v>
      </c>
      <c r="B140" s="174">
        <v>8.6</v>
      </c>
      <c r="C140" s="174">
        <v>9.4</v>
      </c>
      <c r="D140" s="174">
        <v>9</v>
      </c>
    </row>
    <row r="141" spans="1:5" x14ac:dyDescent="0.25">
      <c r="A141" s="149">
        <v>44348</v>
      </c>
      <c r="B141" s="174">
        <v>8.6</v>
      </c>
      <c r="C141" s="174">
        <v>9.4</v>
      </c>
      <c r="D141" s="174">
        <v>9</v>
      </c>
    </row>
    <row r="142" spans="1:5" x14ac:dyDescent="0.25">
      <c r="A142" s="149">
        <v>44378</v>
      </c>
      <c r="B142" s="174">
        <v>8.6</v>
      </c>
      <c r="C142" s="174">
        <v>9.4</v>
      </c>
      <c r="D142" s="174">
        <v>9</v>
      </c>
    </row>
    <row r="143" spans="1:5" x14ac:dyDescent="0.25">
      <c r="A143" s="149">
        <v>44409</v>
      </c>
      <c r="B143" s="174">
        <v>8.6</v>
      </c>
      <c r="C143" s="174">
        <v>9.4</v>
      </c>
      <c r="D143" s="174">
        <v>9</v>
      </c>
    </row>
    <row r="144" spans="1:5" x14ac:dyDescent="0.25">
      <c r="A144" s="149">
        <v>44440</v>
      </c>
      <c r="B144" s="168">
        <v>8.8000000000000007</v>
      </c>
      <c r="C144" s="168">
        <v>9.5</v>
      </c>
      <c r="D144" s="168">
        <v>9.15</v>
      </c>
      <c r="E144" s="114"/>
    </row>
    <row r="145" spans="1:4" x14ac:dyDescent="0.25">
      <c r="A145" s="149">
        <v>44470</v>
      </c>
      <c r="B145" s="168">
        <v>8.8000000000000007</v>
      </c>
      <c r="C145" s="168">
        <v>9.5</v>
      </c>
      <c r="D145" s="168">
        <v>9.15</v>
      </c>
    </row>
    <row r="146" spans="1:4" x14ac:dyDescent="0.25">
      <c r="A146" s="149">
        <v>44501</v>
      </c>
      <c r="B146" s="184">
        <v>8.6</v>
      </c>
      <c r="C146" s="184">
        <v>9.3000000000000007</v>
      </c>
      <c r="D146" s="184">
        <v>8.9499999999999993</v>
      </c>
    </row>
    <row r="147" spans="1:4" x14ac:dyDescent="0.25">
      <c r="A147" s="149">
        <v>44531</v>
      </c>
      <c r="B147" s="184">
        <v>8.6</v>
      </c>
      <c r="C147" s="184">
        <v>9.3000000000000007</v>
      </c>
      <c r="D147" s="184">
        <v>8.9499999999999993</v>
      </c>
    </row>
    <row r="148" spans="1:4" x14ac:dyDescent="0.25">
      <c r="A148" s="149">
        <v>44562</v>
      </c>
      <c r="B148" s="184">
        <v>8.6</v>
      </c>
      <c r="C148" s="184">
        <v>9.3000000000000007</v>
      </c>
      <c r="D148" s="184">
        <v>8.9499999999999993</v>
      </c>
    </row>
    <row r="149" spans="1:4" x14ac:dyDescent="0.25">
      <c r="A149" s="149">
        <v>44593</v>
      </c>
      <c r="B149" s="163">
        <v>8.8000000000000007</v>
      </c>
      <c r="C149" s="163">
        <v>9.4</v>
      </c>
      <c r="D149" s="163">
        <v>9.1</v>
      </c>
    </row>
    <row r="150" spans="1:4" x14ac:dyDescent="0.25">
      <c r="A150" s="149">
        <v>44621</v>
      </c>
      <c r="B150" s="163"/>
      <c r="C150" s="163"/>
      <c r="D150" s="163"/>
    </row>
    <row r="151" spans="1:4" x14ac:dyDescent="0.25">
      <c r="A151" s="149">
        <v>44652</v>
      </c>
      <c r="B151" s="163"/>
      <c r="C151" s="163"/>
      <c r="D151" s="163"/>
    </row>
    <row r="152" spans="1:4" x14ac:dyDescent="0.25">
      <c r="A152" s="149">
        <v>44682</v>
      </c>
      <c r="B152" s="163"/>
      <c r="C152" s="163"/>
      <c r="D152" s="163"/>
    </row>
    <row r="153" spans="1:4" x14ac:dyDescent="0.25">
      <c r="A153" s="149">
        <v>44713</v>
      </c>
      <c r="B153" s="163"/>
      <c r="C153" s="163"/>
      <c r="D153" s="163"/>
    </row>
    <row r="154" spans="1:4" x14ac:dyDescent="0.25">
      <c r="A154" s="149">
        <v>44743</v>
      </c>
      <c r="B154" s="163"/>
      <c r="C154" s="163"/>
      <c r="D154" s="163"/>
    </row>
    <row r="155" spans="1:4" x14ac:dyDescent="0.25">
      <c r="A155" s="149">
        <v>44774</v>
      </c>
      <c r="B155" s="163"/>
      <c r="C155" s="163"/>
      <c r="D155" s="163"/>
    </row>
    <row r="156" spans="1:4" x14ac:dyDescent="0.25">
      <c r="A156" s="149">
        <v>44805</v>
      </c>
      <c r="B156" s="163"/>
      <c r="C156" s="163"/>
      <c r="D156" s="163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164"/>
  <sheetViews>
    <sheetView workbookViewId="0">
      <pane ySplit="3" topLeftCell="A115" activePane="bottomLeft" state="frozenSplit"/>
      <selection pane="bottomLeft" activeCell="I142" sqref="I142"/>
    </sheetView>
  </sheetViews>
  <sheetFormatPr baseColWidth="10" defaultColWidth="11.42578125" defaultRowHeight="15" x14ac:dyDescent="0.25"/>
  <cols>
    <col min="1" max="1" width="9.140625" style="27" customWidth="1"/>
    <col min="2" max="3" width="0" hidden="1" customWidth="1"/>
    <col min="4" max="4" width="11.42578125" customWidth="1"/>
    <col min="5" max="5" width="13.7109375" customWidth="1"/>
  </cols>
  <sheetData>
    <row r="1" spans="1:7" ht="18.75" x14ac:dyDescent="0.3">
      <c r="A1" s="35" t="s">
        <v>510</v>
      </c>
      <c r="B1" s="31"/>
      <c r="C1" s="31"/>
      <c r="D1" s="31"/>
      <c r="E1" s="31"/>
    </row>
    <row r="2" spans="1:7" ht="15.75" thickBot="1" x14ac:dyDescent="0.3"/>
    <row r="3" spans="1:7" ht="45.75" thickBot="1" x14ac:dyDescent="0.3">
      <c r="A3" s="25" t="s">
        <v>1</v>
      </c>
      <c r="B3" s="21" t="s">
        <v>15</v>
      </c>
      <c r="C3" s="21" t="s">
        <v>16</v>
      </c>
      <c r="D3" s="32" t="s">
        <v>511</v>
      </c>
      <c r="E3" s="32" t="s">
        <v>512</v>
      </c>
      <c r="F3" s="32" t="s">
        <v>513</v>
      </c>
      <c r="G3" s="32" t="s">
        <v>514</v>
      </c>
    </row>
    <row r="4" spans="1:7" ht="15.75" thickBot="1" x14ac:dyDescent="0.3">
      <c r="A4" s="26">
        <v>40179</v>
      </c>
      <c r="B4" s="33">
        <v>17.196035999999999</v>
      </c>
      <c r="C4" s="33">
        <v>18.077884000000001</v>
      </c>
      <c r="D4" s="33">
        <v>17.636959999999998</v>
      </c>
      <c r="E4" s="21">
        <f>'Lingots TA6V'!D62</f>
        <v>18.739000000000001</v>
      </c>
      <c r="F4" s="34">
        <f>100*D4/$D$4</f>
        <v>100</v>
      </c>
      <c r="G4" s="34">
        <f>100*E4/$E$4</f>
        <v>100</v>
      </c>
    </row>
    <row r="5" spans="1:7" ht="15.75" thickBot="1" x14ac:dyDescent="0.3">
      <c r="A5" s="26">
        <v>40210</v>
      </c>
      <c r="B5" s="33">
        <v>17.196035999999999</v>
      </c>
      <c r="C5" s="33">
        <v>18.188115</v>
      </c>
      <c r="D5" s="33">
        <v>17.692075500000001</v>
      </c>
      <c r="E5" s="21">
        <f>'Lingots TA6V'!D63</f>
        <v>19.318000000000001</v>
      </c>
      <c r="F5" s="34">
        <f t="shared" ref="F5:F39" si="0">100*D5/$D$4</f>
        <v>100.31250000000001</v>
      </c>
      <c r="G5" s="34">
        <f t="shared" ref="G5:G39" si="1">100*E5/$E$4</f>
        <v>103.08981269011154</v>
      </c>
    </row>
    <row r="6" spans="1:7" ht="15.75" thickBot="1" x14ac:dyDescent="0.3">
      <c r="A6" s="26">
        <v>40238</v>
      </c>
      <c r="B6" s="33">
        <v>17.196035999999999</v>
      </c>
      <c r="C6" s="33">
        <v>18.298345999999999</v>
      </c>
      <c r="D6" s="33">
        <v>17.747191000000001</v>
      </c>
      <c r="E6" s="21">
        <f>'Lingots TA6V'!D64</f>
        <v>19.978999999999999</v>
      </c>
      <c r="F6" s="34">
        <f t="shared" si="0"/>
        <v>100.62500000000001</v>
      </c>
      <c r="G6" s="34">
        <f t="shared" si="1"/>
        <v>106.61721543305404</v>
      </c>
    </row>
    <row r="7" spans="1:7" ht="15.75" thickBot="1" x14ac:dyDescent="0.3">
      <c r="A7" s="26">
        <v>40269</v>
      </c>
      <c r="B7" s="33">
        <v>18.739270000000001</v>
      </c>
      <c r="C7" s="33">
        <v>19.84158</v>
      </c>
      <c r="D7" s="33">
        <v>19.290424999999999</v>
      </c>
      <c r="E7" s="21">
        <f>'Lingots TA6V'!D65</f>
        <v>20.393000000000001</v>
      </c>
      <c r="F7" s="34">
        <f t="shared" si="0"/>
        <v>109.37500000000001</v>
      </c>
      <c r="G7" s="34">
        <f t="shared" si="1"/>
        <v>108.82651155344469</v>
      </c>
    </row>
    <row r="8" spans="1:7" ht="15.75" thickBot="1" x14ac:dyDescent="0.3">
      <c r="A8" s="26">
        <v>40299</v>
      </c>
      <c r="B8" s="33">
        <v>19.84158</v>
      </c>
      <c r="C8" s="33">
        <v>22.046199999999999</v>
      </c>
      <c r="D8" s="33">
        <v>20.94389</v>
      </c>
      <c r="E8" s="21">
        <f>'Lingots TA6V'!D66</f>
        <v>21.771000000000001</v>
      </c>
      <c r="F8" s="34">
        <f t="shared" si="0"/>
        <v>118.75000000000001</v>
      </c>
      <c r="G8" s="34">
        <f t="shared" si="1"/>
        <v>116.18015902662894</v>
      </c>
    </row>
    <row r="9" spans="1:7" ht="15.75" thickBot="1" x14ac:dyDescent="0.3">
      <c r="A9" s="26">
        <v>40330</v>
      </c>
      <c r="B9" s="33">
        <v>20.94389</v>
      </c>
      <c r="C9" s="33">
        <v>22.046199999999999</v>
      </c>
      <c r="D9" s="33">
        <v>21.495045000000001</v>
      </c>
      <c r="E9" s="21">
        <f>'Lingots TA6V'!D67</f>
        <v>22.321999999999999</v>
      </c>
      <c r="F9" s="34">
        <f t="shared" si="0"/>
        <v>121.87500000000001</v>
      </c>
      <c r="G9" s="34">
        <f t="shared" si="1"/>
        <v>119.12055072309087</v>
      </c>
    </row>
    <row r="10" spans="1:7" ht="15.75" thickBot="1" x14ac:dyDescent="0.3">
      <c r="A10" s="26">
        <v>40360</v>
      </c>
      <c r="B10" s="33">
        <v>20.392734999999998</v>
      </c>
      <c r="C10" s="33">
        <v>21.715506999999999</v>
      </c>
      <c r="D10" s="33">
        <v>21.054120999999999</v>
      </c>
      <c r="E10" s="21">
        <f>'Lingots TA6V'!D68</f>
        <v>23.423999999999999</v>
      </c>
      <c r="F10" s="34">
        <f t="shared" si="0"/>
        <v>119.37500000000001</v>
      </c>
      <c r="G10" s="34">
        <f t="shared" si="1"/>
        <v>125.00133411601473</v>
      </c>
    </row>
    <row r="11" spans="1:7" ht="15.75" thickBot="1" x14ac:dyDescent="0.3">
      <c r="A11" s="26">
        <v>40391</v>
      </c>
      <c r="B11" s="33">
        <v>19.069963000000001</v>
      </c>
      <c r="C11" s="33">
        <v>19.180194</v>
      </c>
      <c r="D11" s="33">
        <v>19.125078500000001</v>
      </c>
      <c r="E11" s="21">
        <f>'Lingots TA6V'!D69</f>
        <v>23.423999999999999</v>
      </c>
      <c r="F11" s="34">
        <f t="shared" si="0"/>
        <v>108.43750000000001</v>
      </c>
      <c r="G11" s="34">
        <f t="shared" si="1"/>
        <v>125.00133411601473</v>
      </c>
    </row>
    <row r="12" spans="1:7" ht="15.75" thickBot="1" x14ac:dyDescent="0.3">
      <c r="A12" s="26">
        <v>40422</v>
      </c>
      <c r="B12" s="33">
        <v>18.629038999999999</v>
      </c>
      <c r="C12" s="33">
        <v>19.180194</v>
      </c>
      <c r="D12" s="33">
        <v>18.904616499999999</v>
      </c>
      <c r="E12" s="21">
        <f>'Lingots TA6V'!D70</f>
        <v>24.251000000000001</v>
      </c>
      <c r="F12" s="34">
        <f t="shared" si="0"/>
        <v>107.18750000000001</v>
      </c>
      <c r="G12" s="34">
        <f t="shared" si="1"/>
        <v>129.41458989273707</v>
      </c>
    </row>
    <row r="13" spans="1:7" ht="15.75" thickBot="1" x14ac:dyDescent="0.3">
      <c r="A13" s="26">
        <v>40452</v>
      </c>
      <c r="B13" s="33">
        <v>18.298345999999999</v>
      </c>
      <c r="C13" s="33">
        <v>18.959731999999999</v>
      </c>
      <c r="D13" s="33">
        <v>18.629038999999999</v>
      </c>
      <c r="E13" s="21">
        <f>'Lingots TA6V'!D71</f>
        <v>24.527000000000001</v>
      </c>
      <c r="F13" s="34">
        <f t="shared" si="0"/>
        <v>105.625</v>
      </c>
      <c r="G13" s="34">
        <f t="shared" si="1"/>
        <v>130.88745397299749</v>
      </c>
    </row>
    <row r="14" spans="1:7" ht="15.75" thickBot="1" x14ac:dyDescent="0.3">
      <c r="A14" s="26">
        <v>40483</v>
      </c>
      <c r="B14" s="33">
        <v>17.967652999999999</v>
      </c>
      <c r="C14" s="33">
        <v>18.518808</v>
      </c>
      <c r="D14" s="33">
        <v>18.243230499999999</v>
      </c>
      <c r="E14" s="21">
        <f>'Lingots TA6V'!D72</f>
        <v>25.353000000000002</v>
      </c>
      <c r="F14" s="34">
        <f t="shared" si="0"/>
        <v>103.43750000000001</v>
      </c>
      <c r="G14" s="34">
        <f t="shared" si="1"/>
        <v>135.29537328566093</v>
      </c>
    </row>
    <row r="15" spans="1:7" ht="15.75" thickBot="1" x14ac:dyDescent="0.3">
      <c r="A15" s="26">
        <v>40513</v>
      </c>
      <c r="B15" s="33">
        <v>17.967652999999999</v>
      </c>
      <c r="C15" s="33">
        <v>18.518808</v>
      </c>
      <c r="D15" s="33">
        <v>18.243230499999999</v>
      </c>
      <c r="E15" s="21">
        <f>'Lingots TA6V'!D73</f>
        <v>26.18</v>
      </c>
      <c r="F15" s="34">
        <f t="shared" si="0"/>
        <v>103.43750000000001</v>
      </c>
      <c r="G15" s="34">
        <f t="shared" si="1"/>
        <v>139.70862906238327</v>
      </c>
    </row>
    <row r="16" spans="1:7" ht="15.75" thickBot="1" x14ac:dyDescent="0.3">
      <c r="A16" s="26">
        <v>40544</v>
      </c>
      <c r="B16" s="33">
        <v>18.077884000000001</v>
      </c>
      <c r="C16" s="33">
        <v>18.849501</v>
      </c>
      <c r="D16" s="33">
        <v>18.463692500000001</v>
      </c>
      <c r="E16" s="21">
        <f>'Lingots TA6V'!D74</f>
        <v>26.456</v>
      </c>
      <c r="F16" s="34">
        <f t="shared" si="0"/>
        <v>104.68750000000001</v>
      </c>
      <c r="G16" s="34">
        <f t="shared" si="1"/>
        <v>141.18149314264366</v>
      </c>
    </row>
    <row r="17" spans="1:7" ht="15.75" thickBot="1" x14ac:dyDescent="0.3">
      <c r="A17" s="26">
        <v>40575</v>
      </c>
      <c r="B17" s="33">
        <v>18.188115</v>
      </c>
      <c r="C17" s="33">
        <v>18.8935934</v>
      </c>
      <c r="D17" s="33">
        <v>18.540854199999998</v>
      </c>
      <c r="E17" s="21">
        <f>'Lingots TA6V'!D75</f>
        <v>26.594000000000001</v>
      </c>
      <c r="F17" s="34">
        <f t="shared" si="0"/>
        <v>105.125</v>
      </c>
      <c r="G17" s="34">
        <f t="shared" si="1"/>
        <v>141.9179251827739</v>
      </c>
    </row>
    <row r="18" spans="1:7" ht="15.75" thickBot="1" x14ac:dyDescent="0.3">
      <c r="A18" s="26">
        <v>40603</v>
      </c>
      <c r="B18" s="33">
        <v>18.298345999999999</v>
      </c>
      <c r="C18" s="33">
        <v>18.8935934</v>
      </c>
      <c r="D18" s="33">
        <v>18.595969700000001</v>
      </c>
      <c r="E18" s="21">
        <f>'Lingots TA6V'!D76</f>
        <v>26.731000000000002</v>
      </c>
      <c r="F18" s="34">
        <f t="shared" si="0"/>
        <v>105.43750000000001</v>
      </c>
      <c r="G18" s="34">
        <f t="shared" si="1"/>
        <v>142.64902075884521</v>
      </c>
    </row>
    <row r="19" spans="1:7" ht="15.75" thickBot="1" x14ac:dyDescent="0.3">
      <c r="A19" s="26">
        <v>40634</v>
      </c>
      <c r="B19" s="33">
        <v>18.298345999999999</v>
      </c>
      <c r="C19" s="33">
        <v>18.8935934</v>
      </c>
      <c r="D19" s="33">
        <v>18.595969700000001</v>
      </c>
      <c r="E19" s="21">
        <f>'Lingots TA6V'!D77</f>
        <v>26.731000000000002</v>
      </c>
      <c r="F19" s="34">
        <f t="shared" si="0"/>
        <v>105.43750000000001</v>
      </c>
      <c r="G19" s="34">
        <f t="shared" si="1"/>
        <v>142.64902075884521</v>
      </c>
    </row>
    <row r="20" spans="1:7" ht="15.75" thickBot="1" x14ac:dyDescent="0.3">
      <c r="A20" s="26">
        <v>40664</v>
      </c>
      <c r="B20" s="33">
        <v>18.496761800000002</v>
      </c>
      <c r="C20" s="33">
        <v>19.003824399999999</v>
      </c>
      <c r="D20" s="33">
        <v>18.7502931</v>
      </c>
      <c r="E20" s="21">
        <f>'Lingots TA6V'!D78</f>
        <v>27.283000000000001</v>
      </c>
      <c r="F20" s="34">
        <f t="shared" si="0"/>
        <v>106.31250000000001</v>
      </c>
      <c r="G20" s="34">
        <f t="shared" si="1"/>
        <v>145.59474891936603</v>
      </c>
    </row>
    <row r="21" spans="1:7" ht="15.75" thickBot="1" x14ac:dyDescent="0.3">
      <c r="A21" s="26">
        <v>40695</v>
      </c>
      <c r="B21" s="33">
        <f>B20</f>
        <v>18.496761800000002</v>
      </c>
      <c r="C21" s="33">
        <f t="shared" ref="C21:D21" si="2">C20</f>
        <v>19.003824399999999</v>
      </c>
      <c r="D21" s="33">
        <f t="shared" si="2"/>
        <v>18.7502931</v>
      </c>
      <c r="E21" s="21">
        <f>'Lingots TA6V'!D79</f>
        <v>27.283000000000001</v>
      </c>
      <c r="F21" s="34">
        <f t="shared" si="0"/>
        <v>106.31250000000001</v>
      </c>
      <c r="G21" s="34">
        <f t="shared" si="1"/>
        <v>145.59474891936603</v>
      </c>
    </row>
    <row r="22" spans="1:7" ht="15.75" thickBot="1" x14ac:dyDescent="0.3">
      <c r="A22" s="26">
        <v>40725</v>
      </c>
      <c r="B22" s="33">
        <v>18.6069928</v>
      </c>
      <c r="C22" s="33">
        <v>19.0920092</v>
      </c>
      <c r="D22" s="33">
        <v>18.849501</v>
      </c>
      <c r="E22" s="21">
        <f>'Lingots TA6V'!D80</f>
        <v>27.283000000000001</v>
      </c>
      <c r="F22" s="34">
        <f t="shared" si="0"/>
        <v>106.87500000000001</v>
      </c>
      <c r="G22" s="34">
        <f t="shared" si="1"/>
        <v>145.59474891936603</v>
      </c>
    </row>
    <row r="23" spans="1:7" ht="15.75" thickBot="1" x14ac:dyDescent="0.3">
      <c r="A23" s="26">
        <v>40756</v>
      </c>
      <c r="B23" s="33">
        <v>18.8054086</v>
      </c>
      <c r="C23" s="33">
        <v>19.202240199999999</v>
      </c>
      <c r="D23" s="33">
        <v>19.003824399999999</v>
      </c>
      <c r="E23" s="21">
        <f>'Lingots TA6V'!D81</f>
        <v>27.283000000000001</v>
      </c>
      <c r="F23" s="34">
        <f t="shared" si="0"/>
        <v>107.75</v>
      </c>
      <c r="G23" s="34">
        <f t="shared" si="1"/>
        <v>145.59474891936603</v>
      </c>
    </row>
    <row r="24" spans="1:7" ht="15.75" thickBot="1" x14ac:dyDescent="0.3">
      <c r="A24" s="26">
        <v>40787</v>
      </c>
      <c r="B24" s="33">
        <v>18.8054086</v>
      </c>
      <c r="C24" s="33">
        <v>19.202240199999999</v>
      </c>
      <c r="D24" s="33">
        <v>19.003824399999999</v>
      </c>
      <c r="E24" s="21">
        <f>'Lingots TA6V'!D82</f>
        <v>27.779</v>
      </c>
      <c r="F24" s="34">
        <f t="shared" si="0"/>
        <v>107.75</v>
      </c>
      <c r="G24" s="34">
        <f t="shared" si="1"/>
        <v>148.24163509258764</v>
      </c>
    </row>
    <row r="25" spans="1:7" ht="15.75" thickBot="1" x14ac:dyDescent="0.3">
      <c r="A25" s="26">
        <v>40817</v>
      </c>
      <c r="B25" s="33">
        <v>18.849501</v>
      </c>
      <c r="C25" s="33">
        <v>19.180194</v>
      </c>
      <c r="D25" s="33">
        <v>19.014847499999998</v>
      </c>
      <c r="E25" s="21">
        <f>'Lingots TA6V'!D83</f>
        <v>27.834</v>
      </c>
      <c r="F25" s="34">
        <f t="shared" si="0"/>
        <v>107.8125</v>
      </c>
      <c r="G25" s="34">
        <f t="shared" si="1"/>
        <v>148.53514061582794</v>
      </c>
    </row>
    <row r="26" spans="1:7" ht="15.75" thickBot="1" x14ac:dyDescent="0.3">
      <c r="A26" s="26">
        <v>40848</v>
      </c>
      <c r="B26" s="33">
        <v>18.849501</v>
      </c>
      <c r="C26" s="33">
        <v>19.180194</v>
      </c>
      <c r="D26" s="33">
        <v>19.014847499999998</v>
      </c>
      <c r="E26" s="21">
        <f>'Lingots TA6V'!D84</f>
        <v>27.834</v>
      </c>
      <c r="F26" s="34">
        <f t="shared" si="0"/>
        <v>107.8125</v>
      </c>
      <c r="G26" s="34">
        <f t="shared" si="1"/>
        <v>148.53514061582794</v>
      </c>
    </row>
    <row r="27" spans="1:7" ht="15.75" thickBot="1" x14ac:dyDescent="0.3">
      <c r="A27" s="26">
        <v>40878</v>
      </c>
      <c r="B27" s="33">
        <v>18.849501</v>
      </c>
      <c r="C27" s="33">
        <v>19.400656000000001</v>
      </c>
      <c r="D27" s="33">
        <v>19.125078500000001</v>
      </c>
      <c r="E27" s="21">
        <f>'Lingots TA6V'!D85</f>
        <v>27.834</v>
      </c>
      <c r="F27" s="34">
        <f t="shared" si="0"/>
        <v>108.43750000000001</v>
      </c>
      <c r="G27" s="34">
        <f t="shared" si="1"/>
        <v>148.53514061582794</v>
      </c>
    </row>
    <row r="28" spans="1:7" ht="15.75" thickBot="1" x14ac:dyDescent="0.3">
      <c r="A28" s="26">
        <v>40909</v>
      </c>
      <c r="B28" s="33">
        <v>18.849501</v>
      </c>
      <c r="C28" s="33">
        <v>19.400656000000001</v>
      </c>
      <c r="D28" s="33">
        <v>19.125078500000001</v>
      </c>
      <c r="E28" s="21">
        <f>'Lingots TA6V'!D86</f>
        <v>26.456</v>
      </c>
      <c r="F28" s="34">
        <f t="shared" si="0"/>
        <v>108.43750000000001</v>
      </c>
      <c r="G28" s="34">
        <f t="shared" si="1"/>
        <v>141.18149314264366</v>
      </c>
    </row>
    <row r="29" spans="1:7" ht="15.75" thickBot="1" x14ac:dyDescent="0.3">
      <c r="A29" s="26">
        <v>40940</v>
      </c>
      <c r="B29" s="33">
        <v>19.003824399999999</v>
      </c>
      <c r="C29" s="33">
        <v>19.400656000000001</v>
      </c>
      <c r="D29" s="33">
        <v>19.202240199999999</v>
      </c>
      <c r="E29" s="21">
        <f>'Lingots TA6V'!D87</f>
        <v>25.904</v>
      </c>
      <c r="F29" s="34">
        <f t="shared" si="0"/>
        <v>108.875</v>
      </c>
      <c r="G29" s="34">
        <f t="shared" si="1"/>
        <v>138.23576498212284</v>
      </c>
    </row>
    <row r="30" spans="1:7" ht="15.75" thickBot="1" x14ac:dyDescent="0.3">
      <c r="A30" s="26">
        <v>40969</v>
      </c>
      <c r="B30" s="33">
        <v>18.8054086</v>
      </c>
      <c r="C30" s="33">
        <v>19.400656000000001</v>
      </c>
      <c r="D30" s="33">
        <v>19.103032299999999</v>
      </c>
      <c r="E30" s="21">
        <f>'Lingots TA6V'!D88</f>
        <v>25.904</v>
      </c>
      <c r="F30" s="34">
        <f t="shared" si="0"/>
        <v>108.31250000000001</v>
      </c>
      <c r="G30" s="34">
        <f t="shared" si="1"/>
        <v>138.23576498212284</v>
      </c>
    </row>
    <row r="31" spans="1:7" ht="15.75" thickBot="1" x14ac:dyDescent="0.3">
      <c r="A31" s="26">
        <v>41000</v>
      </c>
      <c r="B31" s="33">
        <v>18.8054086</v>
      </c>
      <c r="C31" s="33">
        <v>19.400656000000001</v>
      </c>
      <c r="D31" s="33">
        <v>19.103032299999999</v>
      </c>
      <c r="E31" s="21">
        <f>'Lingots TA6V'!D89</f>
        <v>25.076000000000001</v>
      </c>
      <c r="F31" s="34">
        <f t="shared" si="0"/>
        <v>108.31250000000001</v>
      </c>
      <c r="G31" s="34">
        <f t="shared" si="1"/>
        <v>133.81717274134158</v>
      </c>
    </row>
    <row r="32" spans="1:7" ht="15.75" thickBot="1" x14ac:dyDescent="0.3">
      <c r="A32" s="26">
        <v>41030</v>
      </c>
      <c r="B32" s="33">
        <v>18.496761800000002</v>
      </c>
      <c r="C32" s="33">
        <v>19.400656000000001</v>
      </c>
      <c r="D32" s="33">
        <v>18.9487089</v>
      </c>
      <c r="E32" s="21">
        <f>'Lingots TA6V'!D90</f>
        <v>25.0776</v>
      </c>
      <c r="F32" s="34">
        <f t="shared" si="0"/>
        <v>107.4375</v>
      </c>
      <c r="G32" s="34">
        <f t="shared" si="1"/>
        <v>133.82571108383587</v>
      </c>
    </row>
    <row r="33" spans="1:10" ht="15.75" thickBot="1" x14ac:dyDescent="0.3">
      <c r="A33" s="26">
        <v>41061</v>
      </c>
      <c r="B33" s="33">
        <v>18.496761800000002</v>
      </c>
      <c r="C33" s="33">
        <v>19.400656000000001</v>
      </c>
      <c r="D33" s="33">
        <v>18.9487089</v>
      </c>
      <c r="E33" s="21">
        <f>'Lingots TA6V'!D91</f>
        <v>24.802</v>
      </c>
      <c r="F33" s="34">
        <f t="shared" si="0"/>
        <v>107.4375</v>
      </c>
      <c r="G33" s="34">
        <f t="shared" si="1"/>
        <v>132.35498158919899</v>
      </c>
    </row>
    <row r="34" spans="1:10" ht="15.75" thickBot="1" x14ac:dyDescent="0.3">
      <c r="A34" s="26">
        <v>41091</v>
      </c>
      <c r="B34" s="33">
        <v>18.298345999999999</v>
      </c>
      <c r="C34" s="33">
        <v>19.180194</v>
      </c>
      <c r="D34" s="33">
        <v>18.739270000000001</v>
      </c>
      <c r="E34" s="21">
        <f>'Lingots TA6V'!D92</f>
        <v>24.802</v>
      </c>
      <c r="F34" s="34">
        <f t="shared" si="0"/>
        <v>106.25000000000001</v>
      </c>
      <c r="G34" s="34">
        <f t="shared" si="1"/>
        <v>132.35498158919899</v>
      </c>
    </row>
    <row r="35" spans="1:10" ht="15.75" thickBot="1" x14ac:dyDescent="0.3">
      <c r="A35" s="26">
        <v>41122</v>
      </c>
      <c r="B35" s="33">
        <v>18.298345999999999</v>
      </c>
      <c r="C35" s="33">
        <v>19.003824399999999</v>
      </c>
      <c r="D35" s="33">
        <v>18.651085200000001</v>
      </c>
      <c r="E35" s="21">
        <f>'Lingots TA6V'!D93</f>
        <v>23.6997</v>
      </c>
      <c r="F35" s="34">
        <f t="shared" si="0"/>
        <v>105.75000000000001</v>
      </c>
      <c r="G35" s="34">
        <f t="shared" si="1"/>
        <v>126.47259725705746</v>
      </c>
    </row>
    <row r="36" spans="1:10" ht="15.75" thickBot="1" x14ac:dyDescent="0.3">
      <c r="A36" s="26">
        <v>41153</v>
      </c>
      <c r="B36" s="33">
        <v>17.967652999999999</v>
      </c>
      <c r="C36" s="33">
        <v>18.739270000000001</v>
      </c>
      <c r="D36" s="33">
        <v>18.353461500000002</v>
      </c>
      <c r="E36" s="21">
        <f>'Lingots TA6V'!D94</f>
        <v>23.424099999999999</v>
      </c>
      <c r="F36" s="34">
        <f t="shared" si="0"/>
        <v>104.06250000000001</v>
      </c>
      <c r="G36" s="34">
        <f t="shared" si="1"/>
        <v>125.0018677624206</v>
      </c>
    </row>
    <row r="37" spans="1:10" ht="15.75" thickBot="1" x14ac:dyDescent="0.3">
      <c r="A37" s="26">
        <v>41183</v>
      </c>
      <c r="B37" s="33">
        <v>17.592867600000002</v>
      </c>
      <c r="C37" s="33">
        <v>18.408577000000001</v>
      </c>
      <c r="D37" s="33">
        <v>18.0007223</v>
      </c>
      <c r="E37" s="21">
        <f>'Lingots TA6V'!D95</f>
        <v>23.424099999999999</v>
      </c>
      <c r="F37" s="34">
        <f t="shared" si="0"/>
        <v>102.06250000000001</v>
      </c>
      <c r="G37" s="34">
        <f t="shared" si="1"/>
        <v>125.0018677624206</v>
      </c>
    </row>
    <row r="38" spans="1:10" ht="15.75" thickBot="1" x14ac:dyDescent="0.3">
      <c r="A38" s="26">
        <v>41214</v>
      </c>
      <c r="B38" s="33">
        <v>17.306266999999998</v>
      </c>
      <c r="C38" s="33">
        <v>18.188115</v>
      </c>
      <c r="D38" s="33">
        <v>17.747191000000001</v>
      </c>
      <c r="E38" s="21">
        <f>'Lingots TA6V'!D96</f>
        <v>23.424099999999999</v>
      </c>
      <c r="F38" s="34">
        <f t="shared" si="0"/>
        <v>100.62500000000001</v>
      </c>
      <c r="G38" s="34">
        <f t="shared" si="1"/>
        <v>125.0018677624206</v>
      </c>
    </row>
    <row r="39" spans="1:10" ht="15.75" thickBot="1" x14ac:dyDescent="0.3">
      <c r="A39" s="26">
        <v>41244</v>
      </c>
      <c r="B39" s="33">
        <v>16.975574000000002</v>
      </c>
      <c r="C39" s="33">
        <v>17.967652999999999</v>
      </c>
      <c r="D39" s="33">
        <v>17.4716135</v>
      </c>
      <c r="E39" s="21">
        <f>'Lingots TA6V'!D97</f>
        <v>23.369</v>
      </c>
      <c r="F39" s="34">
        <f t="shared" si="0"/>
        <v>99.062500000000014</v>
      </c>
      <c r="G39" s="34">
        <f t="shared" si="1"/>
        <v>124.70782859277443</v>
      </c>
    </row>
    <row r="40" spans="1:10" ht="15.75" thickBot="1" x14ac:dyDescent="0.3">
      <c r="A40" s="26">
        <v>41275</v>
      </c>
      <c r="B40" s="21"/>
      <c r="C40" s="21"/>
      <c r="D40" s="33">
        <v>17.140899999999998</v>
      </c>
      <c r="E40" s="21">
        <f>'Lingots TA6V'!D98</f>
        <v>22.872900000000001</v>
      </c>
      <c r="F40" s="34">
        <f t="shared" ref="F40:F41" si="3">100*D40/$D$4</f>
        <v>97.187383766816964</v>
      </c>
      <c r="G40" s="34">
        <f t="shared" ref="G40:G41" si="4">100*E40/$E$4</f>
        <v>122.0604087731469</v>
      </c>
      <c r="J40" s="10"/>
    </row>
    <row r="41" spans="1:10" ht="15.75" thickBot="1" x14ac:dyDescent="0.3">
      <c r="A41" s="26">
        <v>41306</v>
      </c>
      <c r="B41" s="21"/>
      <c r="C41" s="21"/>
      <c r="D41" s="33">
        <v>17.008600000000001</v>
      </c>
      <c r="E41" s="21">
        <f>'Lingots TA6V'!D99</f>
        <v>22.872900000000001</v>
      </c>
      <c r="F41" s="34">
        <f t="shared" si="3"/>
        <v>96.437254492837781</v>
      </c>
      <c r="G41" s="34">
        <f t="shared" si="4"/>
        <v>122.0604087731469</v>
      </c>
    </row>
    <row r="42" spans="1:10" ht="15.75" thickBot="1" x14ac:dyDescent="0.3">
      <c r="A42" s="26">
        <v>41334</v>
      </c>
      <c r="B42" s="21"/>
      <c r="C42" s="21"/>
      <c r="D42" s="33">
        <v>16.611799999999999</v>
      </c>
      <c r="E42" s="21">
        <f>'Lingots TA6V'!D100</f>
        <v>22.5974</v>
      </c>
      <c r="F42" s="34">
        <f t="shared" ref="F42:F43" si="5">100*D42/$D$4</f>
        <v>94.187433662036995</v>
      </c>
      <c r="G42" s="34">
        <f t="shared" ref="G42:G43" si="6">100*E42/$E$4</f>
        <v>120.59021292491596</v>
      </c>
    </row>
    <row r="43" spans="1:10" ht="15.75" thickBot="1" x14ac:dyDescent="0.3">
      <c r="A43" s="26">
        <v>41365</v>
      </c>
      <c r="B43" s="21"/>
      <c r="C43" s="21"/>
      <c r="D43" s="33">
        <v>16.5016</v>
      </c>
      <c r="E43" s="21">
        <f>'Lingots TA6V'!D101</f>
        <v>22.5974</v>
      </c>
      <c r="F43" s="34">
        <f t="shared" si="5"/>
        <v>93.562609429289409</v>
      </c>
      <c r="G43" s="34">
        <f t="shared" si="6"/>
        <v>120.59021292491596</v>
      </c>
    </row>
    <row r="44" spans="1:10" ht="15.75" thickBot="1" x14ac:dyDescent="0.3">
      <c r="A44" s="26">
        <v>41395</v>
      </c>
      <c r="B44" s="21"/>
      <c r="C44" s="21"/>
      <c r="D44" s="33">
        <v>16.5016</v>
      </c>
      <c r="E44" s="21">
        <f>'Lingots TA6V'!D102</f>
        <v>22.5974</v>
      </c>
      <c r="F44" s="34">
        <f t="shared" ref="F44:F45" si="7">100*D44/$D$4</f>
        <v>93.562609429289409</v>
      </c>
      <c r="G44" s="34">
        <f t="shared" ref="G44:G45" si="8">100*E44/$E$4</f>
        <v>120.59021292491596</v>
      </c>
    </row>
    <row r="45" spans="1:10" ht="15.75" thickBot="1" x14ac:dyDescent="0.3">
      <c r="A45" s="26">
        <v>41426</v>
      </c>
      <c r="B45" s="21"/>
      <c r="C45" s="21"/>
      <c r="D45" s="33">
        <v>16.5016</v>
      </c>
      <c r="E45" s="21">
        <f>'Lingots TA6V'!D103</f>
        <v>22.3218</v>
      </c>
      <c r="F45" s="34">
        <f t="shared" si="7"/>
        <v>93.562609429289409</v>
      </c>
      <c r="G45" s="34">
        <f t="shared" si="8"/>
        <v>119.11948343027909</v>
      </c>
    </row>
    <row r="46" spans="1:10" ht="15.75" thickBot="1" x14ac:dyDescent="0.3">
      <c r="A46" s="26">
        <v>41456</v>
      </c>
      <c r="B46" s="21"/>
      <c r="C46" s="21"/>
      <c r="D46" s="33">
        <v>16.5457</v>
      </c>
      <c r="E46" s="21">
        <f>'Lingots TA6V'!D104</f>
        <v>21.770600000000002</v>
      </c>
      <c r="F46" s="34">
        <f t="shared" ref="F46:F47" si="9">100*D46/$D$4</f>
        <v>93.812652520615799</v>
      </c>
      <c r="G46" s="34">
        <f t="shared" ref="G46:G47" si="10">100*E46/$E$4</f>
        <v>116.17802444100541</v>
      </c>
    </row>
    <row r="47" spans="1:10" ht="15.75" thickBot="1" x14ac:dyDescent="0.3">
      <c r="A47" s="26">
        <v>41487</v>
      </c>
      <c r="B47" s="21"/>
      <c r="C47" s="21"/>
      <c r="D47" s="33">
        <v>16.5457</v>
      </c>
      <c r="E47" s="21">
        <f>'Lingots TA6V'!D105</f>
        <v>21.109200000000001</v>
      </c>
      <c r="F47" s="34">
        <f t="shared" si="9"/>
        <v>93.812652520615799</v>
      </c>
      <c r="G47" s="34">
        <f t="shared" si="10"/>
        <v>112.6484871124393</v>
      </c>
    </row>
    <row r="48" spans="1:10" ht="15.75" thickBot="1" x14ac:dyDescent="0.3">
      <c r="A48" s="26">
        <v>41518</v>
      </c>
      <c r="B48" s="21"/>
      <c r="C48" s="21"/>
      <c r="D48" s="33">
        <v>16.5457</v>
      </c>
      <c r="E48" s="21">
        <f>'Lingots TA6V'!D106</f>
        <v>20.8888</v>
      </c>
      <c r="F48" s="34">
        <f t="shared" ref="F48:F49" si="11">100*D48/$D$4</f>
        <v>93.812652520615799</v>
      </c>
      <c r="G48" s="34">
        <f t="shared" ref="G48:G49" si="12">100*E48/$E$4</f>
        <v>111.47233043385452</v>
      </c>
    </row>
    <row r="49" spans="1:7" ht="15.75" thickBot="1" x14ac:dyDescent="0.3">
      <c r="A49" s="26">
        <v>41548</v>
      </c>
      <c r="B49" s="21"/>
      <c r="C49" s="21"/>
      <c r="D49" s="33">
        <v>16.5457</v>
      </c>
      <c r="E49" s="21">
        <f>'Lingots TA6V'!D107</f>
        <v>20.5305</v>
      </c>
      <c r="F49" s="34">
        <f t="shared" si="11"/>
        <v>93.812652520615799</v>
      </c>
      <c r="G49" s="34">
        <f t="shared" si="12"/>
        <v>109.56027536154545</v>
      </c>
    </row>
    <row r="50" spans="1:7" ht="15.75" thickBot="1" x14ac:dyDescent="0.3">
      <c r="A50" s="26">
        <v>41579</v>
      </c>
      <c r="B50" s="21"/>
      <c r="C50" s="21"/>
      <c r="D50" s="33">
        <v>16.5457</v>
      </c>
      <c r="E50" s="21">
        <f>'Lingots TA6V'!D108</f>
        <v>20.337599999999998</v>
      </c>
      <c r="F50" s="34">
        <f t="shared" ref="F50:F51" si="13">100*D50/$D$4</f>
        <v>93.812652520615799</v>
      </c>
      <c r="G50" s="34">
        <f t="shared" ref="G50:G51" si="14">100*E50/$E$4</f>
        <v>108.53087144458081</v>
      </c>
    </row>
    <row r="51" spans="1:7" ht="15.75" thickBot="1" x14ac:dyDescent="0.3">
      <c r="A51" s="26">
        <v>41609</v>
      </c>
      <c r="B51" s="21"/>
      <c r="C51" s="21"/>
      <c r="D51" s="33">
        <v>16.5457</v>
      </c>
      <c r="E51" s="21">
        <f>'Lingots TA6V'!D109</f>
        <v>19.676200000000001</v>
      </c>
      <c r="F51" s="34">
        <f t="shared" si="13"/>
        <v>93.812652520615799</v>
      </c>
      <c r="G51" s="34">
        <f t="shared" si="14"/>
        <v>105.00133411601473</v>
      </c>
    </row>
    <row r="52" spans="1:7" ht="15.75" thickBot="1" x14ac:dyDescent="0.3">
      <c r="A52" s="26">
        <v>41640</v>
      </c>
      <c r="B52" s="21"/>
      <c r="C52" s="21"/>
      <c r="D52" s="33">
        <v>16.5457</v>
      </c>
      <c r="E52" s="21">
        <f>'Lingots TA6V'!D110</f>
        <v>19.180199999999999</v>
      </c>
      <c r="F52" s="34">
        <f t="shared" ref="F52:F54" si="15">100*D52/$D$4</f>
        <v>93.812652520615799</v>
      </c>
      <c r="G52" s="34">
        <f t="shared" ref="G52:G54" si="16">100*E52/$E$4</f>
        <v>102.3544479427931</v>
      </c>
    </row>
    <row r="53" spans="1:7" ht="15.75" thickBot="1" x14ac:dyDescent="0.3">
      <c r="A53" s="26">
        <v>41671</v>
      </c>
      <c r="B53" s="21"/>
      <c r="C53" s="21"/>
      <c r="D53" s="33">
        <v>16.5457</v>
      </c>
      <c r="E53" s="21">
        <f>'Lingots TA6V'!D111</f>
        <v>19.07</v>
      </c>
      <c r="F53" s="34">
        <f t="shared" si="15"/>
        <v>93.812652520615799</v>
      </c>
      <c r="G53" s="34">
        <f t="shared" si="16"/>
        <v>101.76636960350072</v>
      </c>
    </row>
    <row r="54" spans="1:7" ht="15.75" thickBot="1" x14ac:dyDescent="0.3">
      <c r="A54" s="26">
        <v>41699</v>
      </c>
      <c r="B54" s="21"/>
      <c r="C54" s="21"/>
      <c r="D54" s="33">
        <v>16.369299999999999</v>
      </c>
      <c r="E54" s="21">
        <f>'Lingots TA6V'!D112</f>
        <v>18.188099999999999</v>
      </c>
      <c r="F54" s="34">
        <f t="shared" si="15"/>
        <v>92.812480155310212</v>
      </c>
      <c r="G54" s="34">
        <f t="shared" si="16"/>
        <v>97.060141949943954</v>
      </c>
    </row>
    <row r="55" spans="1:7" ht="15.75" thickBot="1" x14ac:dyDescent="0.3">
      <c r="A55" s="26">
        <v>41730</v>
      </c>
      <c r="B55" s="21"/>
      <c r="C55" s="21"/>
      <c r="D55" s="33">
        <v>16.37</v>
      </c>
      <c r="E55" s="21">
        <f>'Lingots TA6V'!D113</f>
        <v>18.187999999999999</v>
      </c>
      <c r="F55" s="34">
        <f t="shared" ref="F55:F57" si="17">100*D55/$D$4</f>
        <v>92.816449093267778</v>
      </c>
      <c r="G55" s="34">
        <f t="shared" ref="G55:G57" si="18">100*E55/$E$4</f>
        <v>97.05960830353807</v>
      </c>
    </row>
    <row r="56" spans="1:7" ht="15.75" thickBot="1" x14ac:dyDescent="0.3">
      <c r="A56" s="26">
        <v>41760</v>
      </c>
      <c r="B56" s="21"/>
      <c r="C56" s="21"/>
      <c r="D56" s="33">
        <v>16.370699999999999</v>
      </c>
      <c r="E56" s="21">
        <f>'Lingots TA6V'!D114</f>
        <v>18.684000000000001</v>
      </c>
      <c r="F56" s="34">
        <f t="shared" si="17"/>
        <v>92.820418031225344</v>
      </c>
      <c r="G56" s="34">
        <f t="shared" si="18"/>
        <v>99.706494476759701</v>
      </c>
    </row>
    <row r="57" spans="1:7" ht="15.75" thickBot="1" x14ac:dyDescent="0.3">
      <c r="A57" s="26">
        <v>41791</v>
      </c>
      <c r="B57" s="21"/>
      <c r="C57" s="21"/>
      <c r="D57" s="33">
        <v>16.371400000000001</v>
      </c>
      <c r="E57" s="21">
        <f>'Lingots TA6V'!D115</f>
        <v>18.463000000000001</v>
      </c>
      <c r="F57" s="34">
        <f t="shared" si="17"/>
        <v>92.82438696918291</v>
      </c>
      <c r="G57" s="34">
        <f t="shared" si="18"/>
        <v>98.527135919739592</v>
      </c>
    </row>
    <row r="58" spans="1:7" ht="15.75" thickBot="1" x14ac:dyDescent="0.3">
      <c r="A58" s="26">
        <v>41821</v>
      </c>
      <c r="B58" s="21"/>
      <c r="C58" s="21"/>
      <c r="D58" s="33">
        <v>16.369303500000001</v>
      </c>
      <c r="E58" s="28">
        <f>'Lingots TA6V'!D116</f>
        <v>19.014847499999998</v>
      </c>
      <c r="F58" s="34">
        <f t="shared" ref="F58:F63" si="19">100*D58/$D$4</f>
        <v>92.812500000000014</v>
      </c>
      <c r="G58" s="34">
        <f t="shared" ref="G58:G63" si="20">100*E58/$E$4</f>
        <v>101.47205026949142</v>
      </c>
    </row>
    <row r="59" spans="1:7" ht="15.75" thickBot="1" x14ac:dyDescent="0.3">
      <c r="A59" s="26">
        <v>41852</v>
      </c>
      <c r="B59" s="21"/>
      <c r="C59" s="21"/>
      <c r="D59" s="33">
        <v>16.369303500000001</v>
      </c>
      <c r="E59" s="28">
        <f>'Lingots TA6V'!D117</f>
        <v>19.014847499999998</v>
      </c>
      <c r="F59" s="34">
        <f t="shared" si="19"/>
        <v>92.812500000000014</v>
      </c>
      <c r="G59" s="34">
        <f t="shared" si="20"/>
        <v>101.47205026949142</v>
      </c>
    </row>
    <row r="60" spans="1:7" ht="15.75" thickBot="1" x14ac:dyDescent="0.3">
      <c r="A60" s="26">
        <v>41883</v>
      </c>
      <c r="B60" s="21"/>
      <c r="C60" s="21"/>
      <c r="D60" s="33">
        <v>16.4795345</v>
      </c>
      <c r="E60" s="28">
        <f>'Lingots TA6V'!D118</f>
        <v>19.014847499999998</v>
      </c>
      <c r="F60" s="34">
        <f t="shared" si="19"/>
        <v>93.4375</v>
      </c>
      <c r="G60" s="34">
        <f t="shared" si="20"/>
        <v>101.47205026949142</v>
      </c>
    </row>
    <row r="61" spans="1:7" ht="15.75" thickBot="1" x14ac:dyDescent="0.3">
      <c r="A61" s="26">
        <v>41913</v>
      </c>
      <c r="B61" s="21"/>
      <c r="C61" s="21"/>
      <c r="D61" s="33">
        <v>16.4795345</v>
      </c>
      <c r="E61" s="28">
        <f>'Lingots TA6V'!D119</f>
        <v>19.014847499999998</v>
      </c>
      <c r="F61" s="34">
        <f t="shared" si="19"/>
        <v>93.4375</v>
      </c>
      <c r="G61" s="34">
        <f t="shared" si="20"/>
        <v>101.47205026949142</v>
      </c>
    </row>
    <row r="62" spans="1:7" ht="15.75" thickBot="1" x14ac:dyDescent="0.3">
      <c r="A62" s="26">
        <v>41944</v>
      </c>
      <c r="B62" s="21"/>
      <c r="C62" s="21"/>
      <c r="D62" s="33">
        <v>16.4795345</v>
      </c>
      <c r="E62" s="28">
        <f>'Lingots TA6V'!D120</f>
        <v>19.014847499999998</v>
      </c>
      <c r="F62" s="34">
        <f t="shared" si="19"/>
        <v>93.4375</v>
      </c>
      <c r="G62" s="34">
        <f t="shared" si="20"/>
        <v>101.47205026949142</v>
      </c>
    </row>
    <row r="63" spans="1:7" ht="15.75" thickBot="1" x14ac:dyDescent="0.3">
      <c r="A63" s="26">
        <v>41974</v>
      </c>
      <c r="B63" s="21"/>
      <c r="C63" s="21"/>
      <c r="D63" s="33">
        <v>16.4795345</v>
      </c>
      <c r="E63" s="28">
        <f>'Lingots TA6V'!D121</f>
        <v>19.014847499999998</v>
      </c>
      <c r="F63" s="34">
        <f t="shared" si="19"/>
        <v>93.4375</v>
      </c>
      <c r="G63" s="34">
        <f t="shared" si="20"/>
        <v>101.47205026949142</v>
      </c>
    </row>
    <row r="64" spans="1:7" ht="15.75" thickBot="1" x14ac:dyDescent="0.3">
      <c r="A64" s="26">
        <v>42005</v>
      </c>
      <c r="B64" s="21"/>
      <c r="C64" s="21"/>
      <c r="D64" s="33">
        <v>16.48</v>
      </c>
      <c r="E64" s="28">
        <f>'Lingots TA6V'!D122</f>
        <v>19.014847499999998</v>
      </c>
      <c r="F64" s="34">
        <f t="shared" ref="F64:F71" si="21">100*D64/$D$4</f>
        <v>93.440139343741791</v>
      </c>
      <c r="G64" s="34">
        <f t="shared" ref="G64:G71" si="22">100*E64/$E$4</f>
        <v>101.47205026949142</v>
      </c>
    </row>
    <row r="65" spans="1:7" ht="15.75" thickBot="1" x14ac:dyDescent="0.3">
      <c r="A65" s="26">
        <v>42036</v>
      </c>
      <c r="B65" s="21"/>
      <c r="C65" s="21"/>
      <c r="D65" s="33">
        <v>16.18</v>
      </c>
      <c r="E65" s="28">
        <f>'Lingots TA6V'!D123</f>
        <v>19.014847499999998</v>
      </c>
      <c r="F65" s="34">
        <f t="shared" si="21"/>
        <v>91.739165933358137</v>
      </c>
      <c r="G65" s="34">
        <f t="shared" si="22"/>
        <v>101.47205026949142</v>
      </c>
    </row>
    <row r="66" spans="1:7" ht="15.75" thickBot="1" x14ac:dyDescent="0.3">
      <c r="A66" s="26">
        <v>42064</v>
      </c>
      <c r="B66" s="21"/>
      <c r="C66" s="21"/>
      <c r="D66" s="33">
        <v>16.510000000000002</v>
      </c>
      <c r="E66" s="28">
        <f>'Lingots TA6V'!D124</f>
        <v>19.014847499999998</v>
      </c>
      <c r="F66" s="34">
        <f t="shared" si="21"/>
        <v>93.610236684780162</v>
      </c>
      <c r="G66" s="34">
        <f t="shared" si="22"/>
        <v>101.47205026949142</v>
      </c>
    </row>
    <row r="67" spans="1:7" ht="15.75" thickBot="1" x14ac:dyDescent="0.3">
      <c r="A67" s="26">
        <v>42095</v>
      </c>
      <c r="B67" s="21"/>
      <c r="C67" s="21"/>
      <c r="D67" s="33">
        <v>16.510000000000002</v>
      </c>
      <c r="E67" s="28">
        <f>'Lingots TA6V'!D125</f>
        <v>19.014847499999998</v>
      </c>
      <c r="F67" s="34">
        <f t="shared" si="21"/>
        <v>93.610236684780162</v>
      </c>
      <c r="G67" s="34">
        <f t="shared" si="22"/>
        <v>101.47205026949142</v>
      </c>
    </row>
    <row r="68" spans="1:7" ht="15.75" thickBot="1" x14ac:dyDescent="0.3">
      <c r="A68" s="26">
        <v>42125</v>
      </c>
      <c r="B68" s="21"/>
      <c r="C68" s="21"/>
      <c r="D68" s="33">
        <v>16.510000000000002</v>
      </c>
      <c r="E68" s="28">
        <f>'Lingots TA6V'!D126</f>
        <v>19.014847499999998</v>
      </c>
      <c r="F68" s="34">
        <f t="shared" si="21"/>
        <v>93.610236684780162</v>
      </c>
      <c r="G68" s="34">
        <f t="shared" si="22"/>
        <v>101.47205026949142</v>
      </c>
    </row>
    <row r="69" spans="1:7" ht="15.75" thickBot="1" x14ac:dyDescent="0.3">
      <c r="A69" s="26">
        <v>42156</v>
      </c>
      <c r="B69" s="21"/>
      <c r="C69" s="21"/>
      <c r="D69" s="33">
        <v>16.510000000000002</v>
      </c>
      <c r="E69" s="28">
        <f>'Lingots TA6V'!D127</f>
        <v>19.014847499999998</v>
      </c>
      <c r="F69" s="34">
        <f t="shared" si="21"/>
        <v>93.610236684780162</v>
      </c>
      <c r="G69" s="34">
        <f t="shared" si="22"/>
        <v>101.47205026949142</v>
      </c>
    </row>
    <row r="70" spans="1:7" ht="15.75" thickBot="1" x14ac:dyDescent="0.3">
      <c r="A70" s="26">
        <v>42186</v>
      </c>
      <c r="B70" s="21"/>
      <c r="C70" s="21"/>
      <c r="D70" s="33">
        <v>16.510000000000002</v>
      </c>
      <c r="E70" s="28">
        <f>'Lingots TA6V'!D128</f>
        <v>19.014847499999998</v>
      </c>
      <c r="F70" s="34">
        <f t="shared" si="21"/>
        <v>93.610236684780162</v>
      </c>
      <c r="G70" s="34">
        <f t="shared" si="22"/>
        <v>101.47205026949142</v>
      </c>
    </row>
    <row r="71" spans="1:7" ht="15.75" thickBot="1" x14ac:dyDescent="0.3">
      <c r="A71" s="26">
        <v>42217</v>
      </c>
      <c r="B71" s="21"/>
      <c r="C71" s="21"/>
      <c r="D71" s="33">
        <v>16.510000000000002</v>
      </c>
      <c r="E71" s="28">
        <f>'Lingots TA6V'!D129</f>
        <v>18.7393</v>
      </c>
      <c r="F71" s="34">
        <f t="shared" si="21"/>
        <v>93.610236684780162</v>
      </c>
      <c r="G71" s="34">
        <f t="shared" si="22"/>
        <v>100.00160093921767</v>
      </c>
    </row>
    <row r="72" spans="1:7" ht="15.75" thickBot="1" x14ac:dyDescent="0.3">
      <c r="A72" s="26">
        <v>42248</v>
      </c>
      <c r="B72" s="21"/>
      <c r="C72" s="21"/>
      <c r="D72" s="33">
        <v>16.510000000000002</v>
      </c>
      <c r="E72" s="28">
        <f>'Lingots TA6V'!D130</f>
        <v>18.7393</v>
      </c>
      <c r="F72" s="34">
        <f t="shared" ref="F72:F74" si="23">100*D72/$D$4</f>
        <v>93.610236684780162</v>
      </c>
      <c r="G72" s="34">
        <f t="shared" ref="G72:G74" si="24">100*E72/$E$4</f>
        <v>100.00160093921767</v>
      </c>
    </row>
    <row r="73" spans="1:7" ht="15.75" thickBot="1" x14ac:dyDescent="0.3">
      <c r="A73" s="26">
        <v>42278</v>
      </c>
      <c r="B73" s="21"/>
      <c r="C73" s="21"/>
      <c r="D73" s="33">
        <v>16.510000000000002</v>
      </c>
      <c r="E73" s="28">
        <f>'Lingots TA6V'!D131</f>
        <v>18.7393</v>
      </c>
      <c r="F73" s="34">
        <f t="shared" si="23"/>
        <v>93.610236684780162</v>
      </c>
      <c r="G73" s="34">
        <f t="shared" si="24"/>
        <v>100.00160093921767</v>
      </c>
    </row>
    <row r="74" spans="1:7" ht="15.75" thickBot="1" x14ac:dyDescent="0.3">
      <c r="A74" s="26">
        <v>42309</v>
      </c>
      <c r="B74" s="21"/>
      <c r="C74" s="21"/>
      <c r="D74" s="33">
        <v>16.38</v>
      </c>
      <c r="E74" s="28">
        <f>'Lingots TA6V'!D132</f>
        <v>18.7393</v>
      </c>
      <c r="F74" s="34">
        <f t="shared" si="23"/>
        <v>92.873148206947235</v>
      </c>
      <c r="G74" s="34">
        <f t="shared" si="24"/>
        <v>100.00160093921767</v>
      </c>
    </row>
    <row r="75" spans="1:7" ht="15.75" thickBot="1" x14ac:dyDescent="0.3">
      <c r="A75" s="26">
        <v>42339</v>
      </c>
      <c r="B75" s="21"/>
      <c r="C75" s="21"/>
      <c r="D75" s="33">
        <v>16.38</v>
      </c>
      <c r="E75" s="28">
        <f>'Lingots TA6V'!D133</f>
        <v>18.188099999999999</v>
      </c>
      <c r="F75" s="34">
        <f t="shared" ref="F75:F99" si="25">100*D75/$D$4</f>
        <v>92.873148206947235</v>
      </c>
      <c r="G75" s="34">
        <f t="shared" ref="G75:G99" si="26">100*E75/$E$4</f>
        <v>97.060141949943954</v>
      </c>
    </row>
    <row r="76" spans="1:7" ht="15.75" thickBot="1" x14ac:dyDescent="0.3">
      <c r="A76" s="26">
        <v>42370</v>
      </c>
      <c r="B76" s="21"/>
      <c r="C76" s="21"/>
      <c r="D76" s="33">
        <v>16.38</v>
      </c>
      <c r="E76" s="28">
        <f>'Lingots TA6V'!D134</f>
        <v>18.188099999999999</v>
      </c>
      <c r="F76" s="34">
        <f t="shared" si="25"/>
        <v>92.873148206947235</v>
      </c>
      <c r="G76" s="34">
        <f t="shared" si="26"/>
        <v>97.060141949943954</v>
      </c>
    </row>
    <row r="77" spans="1:7" ht="15.75" thickBot="1" x14ac:dyDescent="0.3">
      <c r="A77" s="26">
        <v>42401</v>
      </c>
      <c r="B77" s="21"/>
      <c r="C77" s="21"/>
      <c r="D77" s="33">
        <v>16.38</v>
      </c>
      <c r="E77" s="28">
        <f>'Lingots TA6V'!D135</f>
        <v>18.188099999999999</v>
      </c>
      <c r="F77" s="34">
        <f t="shared" si="25"/>
        <v>92.873148206947235</v>
      </c>
      <c r="G77" s="34">
        <f>100*E77/$E$4</f>
        <v>97.060141949943954</v>
      </c>
    </row>
    <row r="78" spans="1:7" ht="15.75" thickBot="1" x14ac:dyDescent="0.3">
      <c r="A78" s="26">
        <v>42430</v>
      </c>
      <c r="B78" s="21"/>
      <c r="C78" s="21"/>
      <c r="D78" s="33">
        <v>16.38</v>
      </c>
      <c r="E78" s="28">
        <f>'Lingots TA6V'!D136</f>
        <v>18.188099999999999</v>
      </c>
      <c r="F78" s="34">
        <f t="shared" si="25"/>
        <v>92.873148206947235</v>
      </c>
      <c r="G78" s="34">
        <f>100*E78/$E$4</f>
        <v>97.060141949943954</v>
      </c>
    </row>
    <row r="79" spans="1:7" ht="15.75" thickBot="1" x14ac:dyDescent="0.3">
      <c r="A79" s="26">
        <v>42461</v>
      </c>
      <c r="B79" s="21"/>
      <c r="C79" s="21"/>
      <c r="D79" s="33">
        <v>16.005500000000001</v>
      </c>
      <c r="E79" s="47">
        <f>'Lingots TA6V'!D137</f>
        <v>17.911999999999999</v>
      </c>
      <c r="F79" s="34">
        <f t="shared" si="25"/>
        <v>90.749766399651662</v>
      </c>
      <c r="G79" s="34">
        <f t="shared" ref="G79:G83" si="27">100*E79/$E$4</f>
        <v>95.586744223277648</v>
      </c>
    </row>
    <row r="80" spans="1:7" ht="15.75" thickBot="1" x14ac:dyDescent="0.3">
      <c r="A80" s="26">
        <v>42491</v>
      </c>
      <c r="B80" s="21"/>
      <c r="C80" s="21"/>
      <c r="D80" s="33">
        <v>16.005500000000001</v>
      </c>
      <c r="E80" s="28">
        <f>'Lingots TA6V'!D138</f>
        <v>17.912500000000001</v>
      </c>
      <c r="F80" s="34">
        <f t="shared" si="25"/>
        <v>90.749766399651662</v>
      </c>
      <c r="G80" s="34">
        <f t="shared" si="27"/>
        <v>95.589412455307126</v>
      </c>
    </row>
    <row r="81" spans="1:10" ht="15.75" thickBot="1" x14ac:dyDescent="0.3">
      <c r="A81" s="26">
        <v>42522</v>
      </c>
      <c r="B81" s="21"/>
      <c r="C81" s="21"/>
      <c r="D81" s="33">
        <v>16.010000000000002</v>
      </c>
      <c r="E81" s="28">
        <f>'Lingots TA6V'!D139</f>
        <v>17.913</v>
      </c>
      <c r="F81" s="34">
        <f t="shared" si="25"/>
        <v>90.775281000807411</v>
      </c>
      <c r="G81" s="34">
        <f t="shared" si="27"/>
        <v>95.592080687336562</v>
      </c>
    </row>
    <row r="82" spans="1:10" ht="15.75" thickBot="1" x14ac:dyDescent="0.3">
      <c r="A82" s="26">
        <v>42552</v>
      </c>
      <c r="B82" s="21"/>
      <c r="C82" s="21"/>
      <c r="D82" s="49">
        <v>16.010000000000002</v>
      </c>
      <c r="E82" s="28">
        <f>'Lingots TA6V'!D140</f>
        <v>17.912500000000001</v>
      </c>
      <c r="F82" s="34">
        <f t="shared" si="25"/>
        <v>90.775281000807411</v>
      </c>
      <c r="G82" s="34">
        <f t="shared" si="27"/>
        <v>95.589412455307126</v>
      </c>
      <c r="H82" s="188" t="s">
        <v>515</v>
      </c>
      <c r="I82" s="187"/>
      <c r="J82" s="187"/>
    </row>
    <row r="83" spans="1:10" ht="15.75" thickBot="1" x14ac:dyDescent="0.3">
      <c r="A83" s="26">
        <v>42583</v>
      </c>
      <c r="B83" s="21"/>
      <c r="C83" s="21"/>
      <c r="D83" s="49">
        <v>16.010000000000002</v>
      </c>
      <c r="E83" s="28">
        <f>'Lingots TA6V'!D141</f>
        <v>17.3614</v>
      </c>
      <c r="F83" s="34">
        <f t="shared" si="25"/>
        <v>90.775281000807411</v>
      </c>
      <c r="G83" s="34">
        <f t="shared" si="27"/>
        <v>92.648487112439284</v>
      </c>
    </row>
    <row r="84" spans="1:10" ht="15.75" thickBot="1" x14ac:dyDescent="0.3">
      <c r="A84" s="26">
        <v>42614</v>
      </c>
      <c r="B84" s="21"/>
      <c r="C84" s="21"/>
      <c r="D84" s="49">
        <v>16.010000000000002</v>
      </c>
      <c r="E84" s="28">
        <f>'Lingots TA6V'!D142</f>
        <v>17.3614</v>
      </c>
      <c r="F84" s="34">
        <f t="shared" si="25"/>
        <v>90.775281000807411</v>
      </c>
      <c r="G84" s="34">
        <f t="shared" si="26"/>
        <v>92.648487112439284</v>
      </c>
    </row>
    <row r="85" spans="1:10" ht="15.75" thickBot="1" x14ac:dyDescent="0.3">
      <c r="A85" s="26">
        <v>42644</v>
      </c>
      <c r="B85" s="21"/>
      <c r="C85" s="21"/>
      <c r="D85" s="49">
        <v>16.010000000000002</v>
      </c>
      <c r="E85" s="28">
        <f>'Lingots TA6V'!D143</f>
        <v>17.085799999999999</v>
      </c>
      <c r="F85" s="34">
        <f t="shared" si="25"/>
        <v>90.775281000807411</v>
      </c>
      <c r="G85" s="34">
        <f t="shared" si="26"/>
        <v>91.177757617802442</v>
      </c>
    </row>
    <row r="86" spans="1:10" ht="15.75" thickBot="1" x14ac:dyDescent="0.3">
      <c r="A86" s="26">
        <v>42675</v>
      </c>
      <c r="B86" s="21"/>
      <c r="C86" s="21"/>
      <c r="D86" s="49">
        <v>16.010000000000002</v>
      </c>
      <c r="E86" s="28">
        <f>'Lingots TA6V'!D144</f>
        <v>17.085799999999999</v>
      </c>
      <c r="F86" s="34">
        <f t="shared" si="25"/>
        <v>90.775281000807411</v>
      </c>
      <c r="G86" s="34">
        <f>100*E86/$E$4</f>
        <v>91.177757617802442</v>
      </c>
    </row>
    <row r="87" spans="1:10" ht="15.75" thickBot="1" x14ac:dyDescent="0.3">
      <c r="A87" s="26">
        <v>42705</v>
      </c>
      <c r="B87" s="21"/>
      <c r="C87" s="21"/>
      <c r="D87" s="49">
        <v>16.010000000000002</v>
      </c>
      <c r="E87" s="28">
        <f>'Lingots TA6V'!D145</f>
        <v>17.637</v>
      </c>
      <c r="F87" s="34">
        <f t="shared" si="25"/>
        <v>90.775281000807411</v>
      </c>
      <c r="G87" s="34">
        <f t="shared" si="26"/>
        <v>94.119216607076154</v>
      </c>
    </row>
    <row r="88" spans="1:10" ht="15.75" thickBot="1" x14ac:dyDescent="0.3">
      <c r="A88" s="26">
        <v>42736</v>
      </c>
      <c r="D88" s="49">
        <v>16.010000000000002</v>
      </c>
      <c r="E88" s="28">
        <f>'Lingots TA6V'!D146</f>
        <v>18.188099999999999</v>
      </c>
      <c r="F88" s="34">
        <f t="shared" si="25"/>
        <v>90.775281000807411</v>
      </c>
      <c r="G88" s="34">
        <f t="shared" si="26"/>
        <v>97.060141949943954</v>
      </c>
    </row>
    <row r="89" spans="1:10" ht="15.75" thickBot="1" x14ac:dyDescent="0.3">
      <c r="A89" s="26">
        <v>42767</v>
      </c>
      <c r="D89" s="49">
        <v>16.010000000000002</v>
      </c>
      <c r="E89" s="28">
        <f>'Lingots TA6V'!D147</f>
        <v>18.463999999999999</v>
      </c>
      <c r="F89" s="34">
        <f t="shared" si="25"/>
        <v>90.775281000807411</v>
      </c>
      <c r="G89" s="34">
        <f t="shared" si="26"/>
        <v>98.532472383798478</v>
      </c>
    </row>
    <row r="90" spans="1:10" ht="15.75" thickBot="1" x14ac:dyDescent="0.3">
      <c r="A90" s="26">
        <v>42795</v>
      </c>
      <c r="D90" s="49">
        <v>16.010000000000002</v>
      </c>
      <c r="E90" s="28">
        <f>'Lingots TA6V'!D148</f>
        <v>18.463999999999999</v>
      </c>
      <c r="F90" s="34">
        <f t="shared" si="25"/>
        <v>90.775281000807411</v>
      </c>
      <c r="G90" s="34">
        <f t="shared" si="26"/>
        <v>98.532472383798478</v>
      </c>
    </row>
    <row r="91" spans="1:10" ht="15.75" thickBot="1" x14ac:dyDescent="0.3">
      <c r="A91" s="26">
        <v>42826</v>
      </c>
      <c r="D91" s="49">
        <v>16.010000000000002</v>
      </c>
      <c r="E91" s="28">
        <f>'Lingots TA6V'!D149</f>
        <v>18.463999999999999</v>
      </c>
      <c r="F91" s="34">
        <f t="shared" si="25"/>
        <v>90.775281000807411</v>
      </c>
      <c r="G91" s="34">
        <f t="shared" si="26"/>
        <v>98.532472383798478</v>
      </c>
    </row>
    <row r="92" spans="1:10" ht="15.75" thickBot="1" x14ac:dyDescent="0.3">
      <c r="A92" s="26">
        <v>42856</v>
      </c>
      <c r="D92" s="21"/>
      <c r="E92" s="28">
        <f>'Lingots TA6V'!D150</f>
        <v>18.463699999999999</v>
      </c>
      <c r="F92" s="34">
        <f t="shared" si="25"/>
        <v>0</v>
      </c>
      <c r="G92" s="34">
        <f t="shared" si="26"/>
        <v>98.530871444580811</v>
      </c>
    </row>
    <row r="93" spans="1:10" ht="15.75" thickBot="1" x14ac:dyDescent="0.3">
      <c r="A93" s="26">
        <v>42887</v>
      </c>
      <c r="D93" s="21"/>
      <c r="E93" s="28">
        <f>'Lingots TA6V'!D151</f>
        <v>18.0779</v>
      </c>
      <c r="F93" s="34">
        <f t="shared" si="25"/>
        <v>0</v>
      </c>
      <c r="G93" s="34">
        <f t="shared" si="26"/>
        <v>96.472063610651574</v>
      </c>
    </row>
    <row r="94" spans="1:10" ht="15.75" thickBot="1" x14ac:dyDescent="0.3">
      <c r="A94" s="26">
        <v>42917</v>
      </c>
      <c r="D94" s="21"/>
      <c r="E94" s="28">
        <f>'Lingots TA6V'!D152</f>
        <v>18.0779</v>
      </c>
      <c r="F94" s="34">
        <f t="shared" si="25"/>
        <v>0</v>
      </c>
      <c r="G94" s="34">
        <f t="shared" si="26"/>
        <v>96.472063610651574</v>
      </c>
    </row>
    <row r="95" spans="1:10" ht="15.75" thickBot="1" x14ac:dyDescent="0.3">
      <c r="A95" s="26">
        <v>42948</v>
      </c>
      <c r="D95" s="21"/>
      <c r="E95" s="28">
        <f>'Lingots TA6V'!D153</f>
        <v>17.912500000000001</v>
      </c>
      <c r="F95" s="34">
        <f t="shared" si="25"/>
        <v>0</v>
      </c>
      <c r="G95" s="34">
        <f t="shared" si="26"/>
        <v>95.589412455307126</v>
      </c>
    </row>
    <row r="96" spans="1:10" ht="15.75" thickBot="1" x14ac:dyDescent="0.3">
      <c r="A96" s="26">
        <v>42979</v>
      </c>
      <c r="D96" s="21"/>
      <c r="E96" s="28">
        <f>'Lingots TA6V'!D154</f>
        <v>17.912500000000001</v>
      </c>
      <c r="F96" s="34">
        <f t="shared" si="25"/>
        <v>0</v>
      </c>
      <c r="G96" s="34">
        <f t="shared" si="26"/>
        <v>95.589412455307126</v>
      </c>
    </row>
    <row r="97" spans="1:7" ht="15.75" thickBot="1" x14ac:dyDescent="0.3">
      <c r="A97" s="26">
        <v>43009</v>
      </c>
      <c r="D97" s="21">
        <v>16.45</v>
      </c>
      <c r="E97" s="28">
        <f>'Lingots TA6V'!D155</f>
        <v>17.912500000000001</v>
      </c>
      <c r="F97" s="34">
        <f t="shared" si="25"/>
        <v>93.27004200270342</v>
      </c>
      <c r="G97" s="34">
        <f t="shared" si="26"/>
        <v>95.589412455307126</v>
      </c>
    </row>
    <row r="98" spans="1:7" ht="15.75" thickBot="1" x14ac:dyDescent="0.3">
      <c r="A98" s="26">
        <v>43040</v>
      </c>
      <c r="D98" s="21">
        <v>16.625</v>
      </c>
      <c r="E98" s="28">
        <f>'Lingots TA6V'!D156</f>
        <v>17.912500000000001</v>
      </c>
      <c r="F98" s="34">
        <f t="shared" si="25"/>
        <v>94.262276492093889</v>
      </c>
      <c r="G98" s="34">
        <f t="shared" si="26"/>
        <v>95.589412455307126</v>
      </c>
    </row>
    <row r="99" spans="1:7" ht="15.75" thickBot="1" x14ac:dyDescent="0.3">
      <c r="A99" s="26">
        <v>43070</v>
      </c>
      <c r="D99" s="21">
        <v>16.875</v>
      </c>
      <c r="E99" s="28">
        <f>'Lingots TA6V'!D157</f>
        <v>17.912500000000001</v>
      </c>
      <c r="F99" s="34">
        <f t="shared" si="25"/>
        <v>95.679754334080258</v>
      </c>
      <c r="G99" s="34">
        <f t="shared" si="26"/>
        <v>95.589412455307126</v>
      </c>
    </row>
    <row r="100" spans="1:7" ht="15.75" thickBot="1" x14ac:dyDescent="0.3">
      <c r="A100" s="26">
        <v>43101</v>
      </c>
      <c r="D100" s="21">
        <v>16.875</v>
      </c>
      <c r="E100" s="28">
        <f>'Lingots TA6V'!D158</f>
        <v>17.912500000000001</v>
      </c>
      <c r="F100" s="34">
        <f t="shared" ref="F100:F111" si="28">100*D100/$D$4</f>
        <v>95.679754334080258</v>
      </c>
      <c r="G100" s="34">
        <f t="shared" ref="G100:G111" si="29">100*E100/$E$4</f>
        <v>95.589412455307126</v>
      </c>
    </row>
    <row r="101" spans="1:7" ht="15.75" thickBot="1" x14ac:dyDescent="0.3">
      <c r="A101" s="26">
        <v>43132</v>
      </c>
      <c r="D101" s="21">
        <v>16.625</v>
      </c>
      <c r="E101" s="28">
        <f>'Lingots TA6V'!D159</f>
        <v>19.912500000000001</v>
      </c>
      <c r="F101" s="34">
        <f t="shared" si="28"/>
        <v>94.262276492093889</v>
      </c>
      <c r="G101" s="34">
        <f t="shared" si="29"/>
        <v>106.26234057313624</v>
      </c>
    </row>
    <row r="102" spans="1:7" ht="15.75" thickBot="1" x14ac:dyDescent="0.3">
      <c r="A102" s="26">
        <v>43160</v>
      </c>
      <c r="D102" s="21">
        <v>16.75</v>
      </c>
      <c r="E102" s="28">
        <f>'Lingots TA6V'!D160</f>
        <v>18.684200000000001</v>
      </c>
      <c r="F102" s="34">
        <f t="shared" si="28"/>
        <v>94.971015413087073</v>
      </c>
      <c r="G102" s="34">
        <f t="shared" si="29"/>
        <v>99.707561769571484</v>
      </c>
    </row>
    <row r="103" spans="1:7" ht="15.75" thickBot="1" x14ac:dyDescent="0.3">
      <c r="A103" s="26">
        <v>43191</v>
      </c>
      <c r="D103" s="21">
        <v>16.75</v>
      </c>
      <c r="E103" s="28">
        <f>'Lingots TA6V'!D161</f>
        <v>18.573899999999998</v>
      </c>
      <c r="F103" s="34">
        <f t="shared" si="28"/>
        <v>94.971015413087073</v>
      </c>
      <c r="G103" s="34">
        <f t="shared" si="29"/>
        <v>99.118949783873191</v>
      </c>
    </row>
    <row r="104" spans="1:7" ht="15.75" thickBot="1" x14ac:dyDescent="0.3">
      <c r="A104" s="26">
        <v>43221</v>
      </c>
      <c r="D104" s="21">
        <v>17.125</v>
      </c>
      <c r="E104" s="28">
        <f>'Lingots TA6V'!D162</f>
        <v>18.904599999999999</v>
      </c>
      <c r="F104" s="34">
        <f t="shared" si="28"/>
        <v>97.097232176066626</v>
      </c>
      <c r="G104" s="34">
        <f t="shared" si="29"/>
        <v>100.88371844815623</v>
      </c>
    </row>
    <row r="105" spans="1:7" ht="15.75" thickBot="1" x14ac:dyDescent="0.3">
      <c r="A105" s="26">
        <v>43252</v>
      </c>
      <c r="D105" s="21">
        <v>17.125</v>
      </c>
      <c r="E105" s="28">
        <f>'Lingots TA6V'!D163</f>
        <v>18.905000000000001</v>
      </c>
      <c r="F105" s="34">
        <f t="shared" si="28"/>
        <v>97.097232176066626</v>
      </c>
      <c r="G105" s="34">
        <f t="shared" si="29"/>
        <v>100.88585303377981</v>
      </c>
    </row>
    <row r="106" spans="1:7" ht="15.75" thickBot="1" x14ac:dyDescent="0.3">
      <c r="A106" s="26">
        <v>43282</v>
      </c>
      <c r="D106" s="21"/>
      <c r="E106" s="28">
        <f>'Lingots TA6V'!D164</f>
        <v>19.234999999999999</v>
      </c>
      <c r="F106" s="34">
        <f t="shared" si="28"/>
        <v>0</v>
      </c>
      <c r="G106" s="34">
        <f t="shared" si="29"/>
        <v>102.64688617322162</v>
      </c>
    </row>
    <row r="107" spans="1:7" ht="15.75" thickBot="1" x14ac:dyDescent="0.3">
      <c r="A107" s="26">
        <v>43313</v>
      </c>
      <c r="D107" s="21"/>
      <c r="E107" s="28">
        <f>'Lingots TA6V'!D165</f>
        <v>19.234999999999999</v>
      </c>
      <c r="F107" s="34">
        <f t="shared" si="28"/>
        <v>0</v>
      </c>
      <c r="G107" s="34">
        <f t="shared" si="29"/>
        <v>102.64688617322162</v>
      </c>
    </row>
    <row r="108" spans="1:7" ht="15.75" thickBot="1" x14ac:dyDescent="0.3">
      <c r="A108" s="26">
        <v>43344</v>
      </c>
      <c r="D108" s="21"/>
      <c r="E108" s="28">
        <f>'Lingots TA6V'!D166</f>
        <v>19.234999999999999</v>
      </c>
      <c r="F108" s="34">
        <f t="shared" si="28"/>
        <v>0</v>
      </c>
      <c r="G108" s="34">
        <f t="shared" si="29"/>
        <v>102.64688617322162</v>
      </c>
    </row>
    <row r="109" spans="1:7" ht="15.75" thickBot="1" x14ac:dyDescent="0.3">
      <c r="A109" s="26">
        <v>43374</v>
      </c>
      <c r="D109" s="21"/>
      <c r="E109" s="28">
        <f>'Lingots TA6V'!D167</f>
        <v>19.400700000000001</v>
      </c>
      <c r="F109" s="34">
        <f t="shared" si="28"/>
        <v>0</v>
      </c>
      <c r="G109" s="34">
        <f t="shared" si="29"/>
        <v>103.53113826778377</v>
      </c>
    </row>
    <row r="110" spans="1:7" ht="15.75" thickBot="1" x14ac:dyDescent="0.3">
      <c r="A110" s="26">
        <v>43405</v>
      </c>
      <c r="D110" s="21"/>
      <c r="E110" s="28">
        <f>'Lingots TA6V'!D168</f>
        <v>19.400700000000001</v>
      </c>
      <c r="F110" s="34">
        <f t="shared" si="28"/>
        <v>0</v>
      </c>
      <c r="G110" s="34">
        <f t="shared" si="29"/>
        <v>103.53113826778377</v>
      </c>
    </row>
    <row r="111" spans="1:7" ht="15.75" thickBot="1" x14ac:dyDescent="0.3">
      <c r="A111" s="26">
        <v>43435</v>
      </c>
      <c r="D111" s="21"/>
      <c r="E111" s="28">
        <f>'Lingots TA6V'!D169</f>
        <v>19.400700000000001</v>
      </c>
      <c r="F111" s="34">
        <f t="shared" si="28"/>
        <v>0</v>
      </c>
      <c r="G111" s="34">
        <f t="shared" si="29"/>
        <v>103.53113826778377</v>
      </c>
    </row>
    <row r="112" spans="1:7" ht="15.75" thickBot="1" x14ac:dyDescent="0.3">
      <c r="A112" s="26">
        <v>43466</v>
      </c>
      <c r="D112" s="21"/>
      <c r="E112" s="28">
        <f>'Lingots TA6V'!D170</f>
        <v>19.400700000000001</v>
      </c>
      <c r="F112" s="34">
        <f t="shared" ref="F112:F123" si="30">100*D112/$D$4</f>
        <v>0</v>
      </c>
      <c r="G112" s="34">
        <f t="shared" ref="G112:G123" si="31">100*E112/$E$4</f>
        <v>103.53113826778377</v>
      </c>
    </row>
    <row r="113" spans="1:7" ht="15.75" thickBot="1" x14ac:dyDescent="0.3">
      <c r="A113" s="26">
        <v>43497</v>
      </c>
      <c r="D113" s="21"/>
      <c r="E113" s="28">
        <f>'Lingots TA6V'!D171</f>
        <v>20.8337</v>
      </c>
      <c r="F113" s="34">
        <f t="shared" si="30"/>
        <v>0</v>
      </c>
      <c r="G113" s="34">
        <f t="shared" si="31"/>
        <v>111.17829126420833</v>
      </c>
    </row>
    <row r="114" spans="1:7" ht="15.75" thickBot="1" x14ac:dyDescent="0.3">
      <c r="A114" s="26">
        <v>43525</v>
      </c>
      <c r="D114" s="21"/>
      <c r="E114" s="28">
        <f>'Lingots TA6V'!D172</f>
        <v>21.054099999999998</v>
      </c>
      <c r="F114" s="34">
        <f t="shared" si="30"/>
        <v>0</v>
      </c>
      <c r="G114" s="34">
        <f t="shared" si="31"/>
        <v>112.35444794279309</v>
      </c>
    </row>
    <row r="115" spans="1:7" ht="15.75" thickBot="1" x14ac:dyDescent="0.3">
      <c r="A115" s="26">
        <v>43556</v>
      </c>
      <c r="D115" s="21"/>
      <c r="E115" s="28">
        <f>'Lingots TA6V'!D173</f>
        <v>21.715499999999999</v>
      </c>
      <c r="F115" s="34">
        <f t="shared" si="30"/>
        <v>0</v>
      </c>
      <c r="G115" s="34">
        <f t="shared" si="31"/>
        <v>115.88398527135918</v>
      </c>
    </row>
    <row r="116" spans="1:7" ht="15.75" thickBot="1" x14ac:dyDescent="0.3">
      <c r="A116" s="26">
        <v>43586</v>
      </c>
      <c r="D116" s="21"/>
      <c r="E116" s="47">
        <f>'Lingots TA6V'!D174</f>
        <v>22.3218</v>
      </c>
      <c r="F116" s="34">
        <f t="shared" si="30"/>
        <v>0</v>
      </c>
      <c r="G116" s="34">
        <f t="shared" si="31"/>
        <v>119.11948343027909</v>
      </c>
    </row>
    <row r="117" spans="1:7" ht="15.75" thickBot="1" x14ac:dyDescent="0.3">
      <c r="A117" s="26">
        <v>43617</v>
      </c>
      <c r="D117" s="21"/>
      <c r="E117" s="28">
        <f>'Lingots TA6V'!D175</f>
        <v>22.3218</v>
      </c>
      <c r="F117" s="34">
        <f t="shared" si="30"/>
        <v>0</v>
      </c>
      <c r="G117" s="34">
        <f t="shared" si="31"/>
        <v>119.11948343027909</v>
      </c>
    </row>
    <row r="118" spans="1:7" ht="15.75" thickBot="1" x14ac:dyDescent="0.3">
      <c r="A118" s="26">
        <v>43647</v>
      </c>
      <c r="D118" s="21"/>
      <c r="E118" s="28">
        <f>'Lingots TA6V'!D176</f>
        <v>22.3218</v>
      </c>
      <c r="F118" s="34">
        <f t="shared" si="30"/>
        <v>0</v>
      </c>
      <c r="G118" s="34">
        <f t="shared" si="31"/>
        <v>119.11948343027909</v>
      </c>
    </row>
    <row r="119" spans="1:7" ht="15.75" thickBot="1" x14ac:dyDescent="0.3">
      <c r="A119" s="26">
        <v>43678</v>
      </c>
      <c r="D119" s="21"/>
      <c r="E119" s="28">
        <f>'Lingots TA6V'!D177</f>
        <v>22.3218</v>
      </c>
      <c r="F119" s="34">
        <f t="shared" si="30"/>
        <v>0</v>
      </c>
      <c r="G119" s="34">
        <f t="shared" si="31"/>
        <v>119.11948343027909</v>
      </c>
    </row>
    <row r="120" spans="1:7" ht="15.75" thickBot="1" x14ac:dyDescent="0.3">
      <c r="A120" s="26">
        <v>43709</v>
      </c>
      <c r="D120" s="21"/>
      <c r="E120" s="28">
        <f>'Lingots TA6V'!D178</f>
        <v>22.762699999999999</v>
      </c>
      <c r="F120" s="34">
        <f t="shared" si="30"/>
        <v>0</v>
      </c>
      <c r="G120" s="34">
        <f t="shared" si="31"/>
        <v>121.47233043385452</v>
      </c>
    </row>
    <row r="121" spans="1:7" ht="15.75" thickBot="1" x14ac:dyDescent="0.3">
      <c r="A121" s="26">
        <v>43739</v>
      </c>
      <c r="D121" s="21"/>
      <c r="E121" s="28">
        <f>'Lingots TA6V'!D179</f>
        <v>22.762699999999999</v>
      </c>
      <c r="F121" s="34">
        <f t="shared" si="30"/>
        <v>0</v>
      </c>
      <c r="G121" s="34">
        <f t="shared" si="31"/>
        <v>121.47233043385452</v>
      </c>
    </row>
    <row r="122" spans="1:7" ht="15.75" thickBot="1" x14ac:dyDescent="0.3">
      <c r="A122" s="26">
        <v>43770</v>
      </c>
      <c r="D122" s="21"/>
      <c r="E122" s="28">
        <f>'Lingots TA6V'!D180</f>
        <v>22.6525</v>
      </c>
      <c r="F122" s="34">
        <f t="shared" si="30"/>
        <v>0</v>
      </c>
      <c r="G122" s="34">
        <f t="shared" si="31"/>
        <v>120.88425209456214</v>
      </c>
    </row>
    <row r="123" spans="1:7" ht="15.75" thickBot="1" x14ac:dyDescent="0.3">
      <c r="A123" s="26">
        <v>43800</v>
      </c>
      <c r="D123" s="21"/>
      <c r="E123" s="28">
        <f>'Lingots TA6V'!D181</f>
        <v>22.6525</v>
      </c>
      <c r="F123" s="34">
        <f t="shared" si="30"/>
        <v>0</v>
      </c>
      <c r="G123" s="34">
        <f t="shared" si="31"/>
        <v>120.88425209456214</v>
      </c>
    </row>
    <row r="124" spans="1:7" ht="15.75" thickBot="1" x14ac:dyDescent="0.3">
      <c r="A124" s="26">
        <v>43831</v>
      </c>
      <c r="D124" s="21"/>
      <c r="E124" s="28">
        <f>'Lingots TA6V'!D182</f>
        <v>22.6525</v>
      </c>
      <c r="F124" s="34">
        <f t="shared" ref="F124:F128" si="32">100*D124/$D$4</f>
        <v>0</v>
      </c>
      <c r="G124" s="34">
        <f t="shared" ref="G124:G128" si="33">100*E124/$E$4</f>
        <v>120.88425209456214</v>
      </c>
    </row>
    <row r="125" spans="1:7" ht="15.75" thickBot="1" x14ac:dyDescent="0.3">
      <c r="A125" s="26">
        <v>43862</v>
      </c>
      <c r="D125" s="21"/>
      <c r="E125" s="28">
        <f>'Lingots TA6V'!D183</f>
        <v>22.6525</v>
      </c>
      <c r="F125" s="34">
        <f t="shared" si="32"/>
        <v>0</v>
      </c>
      <c r="G125" s="34">
        <f t="shared" si="33"/>
        <v>120.88425209456214</v>
      </c>
    </row>
    <row r="126" spans="1:7" ht="15.75" thickBot="1" x14ac:dyDescent="0.3">
      <c r="A126" s="26">
        <v>43891</v>
      </c>
      <c r="D126" s="21"/>
      <c r="E126" s="28">
        <f>'Lingots TA6V'!D184</f>
        <v>22.101299999999998</v>
      </c>
      <c r="F126" s="34">
        <f t="shared" si="32"/>
        <v>0</v>
      </c>
      <c r="G126" s="34">
        <f t="shared" si="33"/>
        <v>117.94279310528842</v>
      </c>
    </row>
    <row r="127" spans="1:7" ht="15.75" thickBot="1" x14ac:dyDescent="0.3">
      <c r="A127" s="26">
        <v>43922</v>
      </c>
      <c r="D127" s="21"/>
      <c r="E127" s="28">
        <f>'Lingots TA6V'!D185</f>
        <v>17.637</v>
      </c>
      <c r="F127" s="34">
        <f t="shared" si="32"/>
        <v>0</v>
      </c>
      <c r="G127" s="34">
        <f t="shared" si="33"/>
        <v>94.119216607076154</v>
      </c>
    </row>
    <row r="128" spans="1:7" ht="15.75" thickBot="1" x14ac:dyDescent="0.3">
      <c r="A128" s="26">
        <v>43952</v>
      </c>
      <c r="D128" s="21"/>
      <c r="E128" s="28">
        <f>'Lingots TA6V'!D186</f>
        <v>17.637</v>
      </c>
      <c r="F128" s="34">
        <f t="shared" si="32"/>
        <v>0</v>
      </c>
      <c r="G128" s="34">
        <f t="shared" si="33"/>
        <v>94.119216607076154</v>
      </c>
    </row>
    <row r="129" spans="1:7" ht="15.75" thickBot="1" x14ac:dyDescent="0.3">
      <c r="A129" s="26">
        <v>43983</v>
      </c>
      <c r="D129" s="21"/>
      <c r="E129" s="28">
        <f>'Lingots TA6V'!D187</f>
        <v>17.416499999999999</v>
      </c>
      <c r="F129" s="34">
        <f t="shared" ref="F129:F135" si="34">100*D129/$D$4</f>
        <v>0</v>
      </c>
      <c r="G129" s="34">
        <f t="shared" ref="G129:G135" si="35">100*E129/$E$4</f>
        <v>92.942526282085481</v>
      </c>
    </row>
    <row r="130" spans="1:7" ht="15.75" thickBot="1" x14ac:dyDescent="0.3">
      <c r="A130" s="26">
        <v>44013</v>
      </c>
      <c r="D130" s="21"/>
      <c r="E130" s="28" t="e">
        <f>'Lingots TA6V'!#REF!</f>
        <v>#REF!</v>
      </c>
      <c r="F130" s="34">
        <f t="shared" si="34"/>
        <v>0</v>
      </c>
      <c r="G130" s="34" t="e">
        <f t="shared" si="35"/>
        <v>#REF!</v>
      </c>
    </row>
    <row r="131" spans="1:7" ht="15.75" thickBot="1" x14ac:dyDescent="0.3">
      <c r="A131" s="26">
        <v>44044</v>
      </c>
      <c r="D131" s="21"/>
      <c r="E131" s="28" t="e">
        <f>'Lingots TA6V'!#REF!</f>
        <v>#REF!</v>
      </c>
      <c r="F131" s="34">
        <f t="shared" si="34"/>
        <v>0</v>
      </c>
      <c r="G131" s="34" t="e">
        <f t="shared" si="35"/>
        <v>#REF!</v>
      </c>
    </row>
    <row r="132" spans="1:7" ht="15.75" thickBot="1" x14ac:dyDescent="0.3">
      <c r="A132" s="26">
        <v>44075</v>
      </c>
      <c r="D132" s="21"/>
      <c r="E132" s="28" t="e">
        <f>'Lingots TA6V'!#REF!</f>
        <v>#REF!</v>
      </c>
      <c r="F132" s="34">
        <f t="shared" si="34"/>
        <v>0</v>
      </c>
      <c r="G132" s="34" t="e">
        <f t="shared" si="35"/>
        <v>#REF!</v>
      </c>
    </row>
    <row r="133" spans="1:7" ht="15.75" thickBot="1" x14ac:dyDescent="0.3">
      <c r="A133" s="26">
        <v>44105</v>
      </c>
      <c r="D133" s="21"/>
      <c r="E133" s="28" t="e">
        <f>'Lingots TA6V'!#REF!</f>
        <v>#REF!</v>
      </c>
      <c r="F133" s="34">
        <f t="shared" si="34"/>
        <v>0</v>
      </c>
      <c r="G133" s="34" t="e">
        <f t="shared" si="35"/>
        <v>#REF!</v>
      </c>
    </row>
    <row r="134" spans="1:7" ht="15.75" thickBot="1" x14ac:dyDescent="0.3">
      <c r="A134" s="26">
        <v>44136</v>
      </c>
      <c r="D134" s="21"/>
      <c r="E134" s="28">
        <f>'Lingots TA6V'!D192</f>
        <v>18.132999999999999</v>
      </c>
      <c r="F134" s="34">
        <f t="shared" si="34"/>
        <v>0</v>
      </c>
      <c r="G134" s="34">
        <f t="shared" si="35"/>
        <v>96.766102780297771</v>
      </c>
    </row>
    <row r="135" spans="1:7" x14ac:dyDescent="0.25">
      <c r="A135" s="26">
        <v>44166</v>
      </c>
      <c r="D135" s="21"/>
      <c r="E135" s="28">
        <f>'Lingots TA6V'!D193</f>
        <v>18.132999999999999</v>
      </c>
      <c r="F135" s="34">
        <f t="shared" si="34"/>
        <v>0</v>
      </c>
      <c r="G135" s="34">
        <f t="shared" si="35"/>
        <v>96.766102780297771</v>
      </c>
    </row>
    <row r="136" spans="1:7" x14ac:dyDescent="0.25">
      <c r="A136" s="26">
        <v>44197</v>
      </c>
      <c r="D136" s="21"/>
      <c r="E136" s="28">
        <f>'Lingots TA6V'!D194</f>
        <v>18.132999999999999</v>
      </c>
      <c r="F136" s="34">
        <f t="shared" ref="F136:F164" si="36">100*D136/$D$4</f>
        <v>0</v>
      </c>
      <c r="G136" s="34">
        <f t="shared" ref="G136:G164" si="37">100*E136/$E$4</f>
        <v>96.766102780297771</v>
      </c>
    </row>
    <row r="137" spans="1:7" x14ac:dyDescent="0.25">
      <c r="A137" s="26">
        <v>44228</v>
      </c>
      <c r="D137" s="21"/>
      <c r="E137" s="28">
        <f>'Lingots TA6V'!D195</f>
        <v>17.3614</v>
      </c>
      <c r="F137" s="34">
        <f t="shared" si="36"/>
        <v>0</v>
      </c>
      <c r="G137" s="34">
        <f t="shared" si="37"/>
        <v>92.648487112439284</v>
      </c>
    </row>
    <row r="138" spans="1:7" x14ac:dyDescent="0.25">
      <c r="A138" s="26">
        <v>44256</v>
      </c>
      <c r="D138" s="21"/>
      <c r="E138" s="28">
        <f>'Lingots TA6V'!D196</f>
        <v>17.3614</v>
      </c>
      <c r="F138" s="34">
        <f t="shared" si="36"/>
        <v>0</v>
      </c>
      <c r="G138" s="34">
        <f t="shared" si="37"/>
        <v>92.648487112439284</v>
      </c>
    </row>
    <row r="139" spans="1:7" x14ac:dyDescent="0.25">
      <c r="A139" s="26">
        <v>44287</v>
      </c>
      <c r="D139" s="21"/>
      <c r="E139" s="28">
        <f>'Lingots TA6V'!D197</f>
        <v>17.3614</v>
      </c>
      <c r="F139" s="34">
        <f t="shared" si="36"/>
        <v>0</v>
      </c>
      <c r="G139" s="34">
        <f t="shared" si="37"/>
        <v>92.648487112439284</v>
      </c>
    </row>
    <row r="140" spans="1:7" x14ac:dyDescent="0.25">
      <c r="A140" s="26">
        <v>44317</v>
      </c>
      <c r="D140" s="21"/>
      <c r="E140" s="28">
        <f>'Lingots TA6V'!D198</f>
        <v>17.3614</v>
      </c>
      <c r="F140" s="34">
        <f t="shared" si="36"/>
        <v>0</v>
      </c>
      <c r="G140" s="34">
        <f t="shared" si="37"/>
        <v>92.648487112439284</v>
      </c>
    </row>
    <row r="141" spans="1:7" x14ac:dyDescent="0.25">
      <c r="A141" s="26">
        <v>44348</v>
      </c>
      <c r="D141" s="21"/>
      <c r="E141" s="28">
        <f>'Lingots TA6V'!D199</f>
        <v>17.3614</v>
      </c>
      <c r="F141" s="34">
        <f t="shared" si="36"/>
        <v>0</v>
      </c>
      <c r="G141" s="34">
        <f t="shared" si="37"/>
        <v>92.648487112439284</v>
      </c>
    </row>
    <row r="142" spans="1:7" x14ac:dyDescent="0.25">
      <c r="A142" s="26">
        <v>44378</v>
      </c>
      <c r="D142" s="21"/>
      <c r="E142" s="28">
        <f>'Lingots TA6V'!D200</f>
        <v>17.912500000000001</v>
      </c>
      <c r="F142" s="34">
        <f t="shared" si="36"/>
        <v>0</v>
      </c>
      <c r="G142" s="34">
        <f t="shared" si="37"/>
        <v>95.589412455307126</v>
      </c>
    </row>
    <row r="143" spans="1:7" x14ac:dyDescent="0.25">
      <c r="A143" s="26">
        <v>44409</v>
      </c>
      <c r="D143" s="21"/>
      <c r="E143" s="28">
        <f>'Lingots TA6V'!D201</f>
        <v>17.912500000000001</v>
      </c>
      <c r="F143" s="34">
        <f t="shared" si="36"/>
        <v>0</v>
      </c>
      <c r="G143" s="34">
        <f t="shared" si="37"/>
        <v>95.589412455307126</v>
      </c>
    </row>
    <row r="144" spans="1:7" x14ac:dyDescent="0.25">
      <c r="A144" s="26">
        <v>44440</v>
      </c>
      <c r="D144" s="21"/>
      <c r="E144" s="28">
        <f>'Lingots TA6V'!D202</f>
        <v>17.912500000000001</v>
      </c>
      <c r="F144" s="34">
        <f t="shared" si="36"/>
        <v>0</v>
      </c>
      <c r="G144" s="34">
        <f t="shared" si="37"/>
        <v>95.589412455307126</v>
      </c>
    </row>
    <row r="145" spans="1:7" x14ac:dyDescent="0.25">
      <c r="A145" s="26">
        <v>44470</v>
      </c>
      <c r="D145" s="21"/>
      <c r="E145" s="28">
        <f>'Lingots TA6V'!D203</f>
        <v>17.912500000000001</v>
      </c>
      <c r="F145" s="34">
        <f t="shared" si="36"/>
        <v>0</v>
      </c>
      <c r="G145" s="34">
        <f t="shared" si="37"/>
        <v>95.589412455307126</v>
      </c>
    </row>
    <row r="146" spans="1:7" x14ac:dyDescent="0.25">
      <c r="A146" s="26">
        <v>44501</v>
      </c>
      <c r="D146" s="21"/>
      <c r="E146" s="28">
        <f>'Lingots TA6V'!D204</f>
        <v>17.912500000000001</v>
      </c>
      <c r="F146" s="34">
        <f t="shared" si="36"/>
        <v>0</v>
      </c>
      <c r="G146" s="34">
        <f t="shared" si="37"/>
        <v>95.589412455307126</v>
      </c>
    </row>
    <row r="147" spans="1:7" x14ac:dyDescent="0.25">
      <c r="A147" s="26">
        <v>44531</v>
      </c>
      <c r="D147" s="21"/>
      <c r="E147" s="28">
        <f>'Lingots TA6V'!D205</f>
        <v>17.912500000000001</v>
      </c>
      <c r="F147" s="34">
        <f t="shared" si="36"/>
        <v>0</v>
      </c>
      <c r="G147" s="34">
        <f t="shared" si="37"/>
        <v>95.589412455307126</v>
      </c>
    </row>
    <row r="148" spans="1:7" x14ac:dyDescent="0.25">
      <c r="A148" s="26">
        <v>44562</v>
      </c>
      <c r="D148" s="21"/>
      <c r="E148" s="28">
        <f>'Lingots TA6V'!D206</f>
        <v>17.912500000000001</v>
      </c>
      <c r="F148" s="34">
        <f t="shared" si="36"/>
        <v>0</v>
      </c>
      <c r="G148" s="34">
        <f t="shared" si="37"/>
        <v>95.589412455307126</v>
      </c>
    </row>
    <row r="149" spans="1:7" x14ac:dyDescent="0.25">
      <c r="A149" s="26">
        <v>44593</v>
      </c>
      <c r="D149" s="21"/>
      <c r="E149" s="28">
        <f>'Lingots TA6V'!D207</f>
        <v>19.290400000000002</v>
      </c>
      <c r="F149" s="34">
        <f t="shared" si="36"/>
        <v>0</v>
      </c>
      <c r="G149" s="34">
        <f t="shared" si="37"/>
        <v>102.9425262820855</v>
      </c>
    </row>
    <row r="150" spans="1:7" x14ac:dyDescent="0.25">
      <c r="A150" s="26">
        <v>44621</v>
      </c>
      <c r="D150" s="21"/>
      <c r="E150" s="28">
        <f>'Lingots TA6V'!D208</f>
        <v>0</v>
      </c>
      <c r="F150" s="34">
        <f t="shared" si="36"/>
        <v>0</v>
      </c>
      <c r="G150" s="34">
        <f t="shared" si="37"/>
        <v>0</v>
      </c>
    </row>
    <row r="151" spans="1:7" x14ac:dyDescent="0.25">
      <c r="A151" s="26">
        <v>44652</v>
      </c>
      <c r="D151" s="21"/>
      <c r="E151" s="28">
        <f>'Lingots TA6V'!D209</f>
        <v>0</v>
      </c>
      <c r="F151" s="34">
        <f t="shared" si="36"/>
        <v>0</v>
      </c>
      <c r="G151" s="34">
        <f t="shared" si="37"/>
        <v>0</v>
      </c>
    </row>
    <row r="152" spans="1:7" x14ac:dyDescent="0.25">
      <c r="A152" s="26">
        <v>44682</v>
      </c>
      <c r="D152" s="21"/>
      <c r="E152" s="28">
        <f>'Lingots TA6V'!D210</f>
        <v>0</v>
      </c>
      <c r="F152" s="34">
        <f t="shared" si="36"/>
        <v>0</v>
      </c>
      <c r="G152" s="34">
        <f t="shared" si="37"/>
        <v>0</v>
      </c>
    </row>
    <row r="153" spans="1:7" x14ac:dyDescent="0.25">
      <c r="A153" s="26">
        <v>44713</v>
      </c>
      <c r="D153" s="21"/>
      <c r="E153" s="28">
        <f>'Lingots TA6V'!D211</f>
        <v>0</v>
      </c>
      <c r="F153" s="34">
        <f t="shared" si="36"/>
        <v>0</v>
      </c>
      <c r="G153" s="34">
        <f t="shared" si="37"/>
        <v>0</v>
      </c>
    </row>
    <row r="154" spans="1:7" x14ac:dyDescent="0.25">
      <c r="A154" s="26">
        <v>44743</v>
      </c>
      <c r="D154" s="21"/>
      <c r="E154" s="28">
        <f>'Lingots TA6V'!D212</f>
        <v>0</v>
      </c>
      <c r="F154" s="34">
        <f t="shared" si="36"/>
        <v>0</v>
      </c>
      <c r="G154" s="34">
        <f t="shared" si="37"/>
        <v>0</v>
      </c>
    </row>
    <row r="155" spans="1:7" x14ac:dyDescent="0.25">
      <c r="A155" s="26">
        <v>44774</v>
      </c>
      <c r="D155" s="21"/>
      <c r="E155" s="28">
        <f>'Lingots TA6V'!D213</f>
        <v>0</v>
      </c>
      <c r="F155" s="34">
        <f t="shared" si="36"/>
        <v>0</v>
      </c>
      <c r="G155" s="34">
        <f t="shared" si="37"/>
        <v>0</v>
      </c>
    </row>
    <row r="156" spans="1:7" x14ac:dyDescent="0.25">
      <c r="A156" s="26">
        <v>44805</v>
      </c>
      <c r="D156" s="21"/>
      <c r="E156" s="28">
        <f>'Lingots TA6V'!D214</f>
        <v>0</v>
      </c>
      <c r="F156" s="34">
        <f t="shared" si="36"/>
        <v>0</v>
      </c>
      <c r="G156" s="34">
        <f t="shared" si="37"/>
        <v>0</v>
      </c>
    </row>
    <row r="157" spans="1:7" x14ac:dyDescent="0.25">
      <c r="A157" s="26">
        <v>44835</v>
      </c>
      <c r="D157" s="21"/>
      <c r="E157" s="28">
        <f>'Lingots TA6V'!D215</f>
        <v>0</v>
      </c>
      <c r="F157" s="34">
        <f t="shared" si="36"/>
        <v>0</v>
      </c>
      <c r="G157" s="34">
        <f t="shared" si="37"/>
        <v>0</v>
      </c>
    </row>
    <row r="158" spans="1:7" x14ac:dyDescent="0.25">
      <c r="A158" s="26">
        <v>44866</v>
      </c>
      <c r="D158" s="21"/>
      <c r="E158" s="28">
        <f>'Lingots TA6V'!D216</f>
        <v>0</v>
      </c>
      <c r="F158" s="34">
        <f t="shared" si="36"/>
        <v>0</v>
      </c>
      <c r="G158" s="34">
        <f t="shared" si="37"/>
        <v>0</v>
      </c>
    </row>
    <row r="159" spans="1:7" x14ac:dyDescent="0.25">
      <c r="A159" s="26">
        <v>44896</v>
      </c>
      <c r="D159" s="21"/>
      <c r="E159" s="28">
        <f>'Lingots TA6V'!D217</f>
        <v>0</v>
      </c>
      <c r="F159" s="34">
        <f t="shared" si="36"/>
        <v>0</v>
      </c>
      <c r="G159" s="34">
        <f t="shared" si="37"/>
        <v>0</v>
      </c>
    </row>
    <row r="160" spans="1:7" x14ac:dyDescent="0.25">
      <c r="A160" s="26">
        <v>44927</v>
      </c>
      <c r="D160" s="21"/>
      <c r="E160" s="28">
        <f>'Lingots TA6V'!D218</f>
        <v>0</v>
      </c>
      <c r="F160" s="34">
        <f t="shared" si="36"/>
        <v>0</v>
      </c>
      <c r="G160" s="34">
        <f t="shared" si="37"/>
        <v>0</v>
      </c>
    </row>
    <row r="161" spans="1:7" x14ac:dyDescent="0.25">
      <c r="A161" s="26">
        <v>44958</v>
      </c>
      <c r="D161" s="21"/>
      <c r="E161" s="28">
        <f>'Lingots TA6V'!D219</f>
        <v>0</v>
      </c>
      <c r="F161" s="34">
        <f t="shared" si="36"/>
        <v>0</v>
      </c>
      <c r="G161" s="34">
        <f t="shared" si="37"/>
        <v>0</v>
      </c>
    </row>
    <row r="162" spans="1:7" x14ac:dyDescent="0.25">
      <c r="A162" s="26">
        <v>44986</v>
      </c>
      <c r="D162" s="21"/>
      <c r="E162" s="28">
        <f>'Lingots TA6V'!D220</f>
        <v>0</v>
      </c>
      <c r="F162" s="34">
        <f t="shared" si="36"/>
        <v>0</v>
      </c>
      <c r="G162" s="34">
        <f t="shared" si="37"/>
        <v>0</v>
      </c>
    </row>
    <row r="163" spans="1:7" x14ac:dyDescent="0.25">
      <c r="A163" s="26">
        <v>45017</v>
      </c>
      <c r="D163" s="21"/>
      <c r="E163" s="28">
        <f>'Lingots TA6V'!D221</f>
        <v>0</v>
      </c>
      <c r="F163" s="34">
        <f t="shared" si="36"/>
        <v>0</v>
      </c>
      <c r="G163" s="34">
        <f t="shared" si="37"/>
        <v>0</v>
      </c>
    </row>
    <row r="164" spans="1:7" x14ac:dyDescent="0.25">
      <c r="A164" s="26">
        <v>45047</v>
      </c>
      <c r="D164" s="21"/>
      <c r="E164" s="28">
        <f>'Lingots TA6V'!D222</f>
        <v>0</v>
      </c>
      <c r="F164" s="34">
        <f t="shared" si="36"/>
        <v>0</v>
      </c>
      <c r="G164" s="34">
        <f t="shared" si="37"/>
        <v>0</v>
      </c>
    </row>
  </sheetData>
  <mergeCells count="1">
    <mergeCell ref="H82:J82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15"/>
  <sheetViews>
    <sheetView zoomScale="70" zoomScaleNormal="70" workbookViewId="0">
      <pane ySplit="2" topLeftCell="A195" activePane="bottomLeft" state="frozenSplit"/>
      <selection pane="bottomLeft" activeCell="D207" sqref="A203:D207"/>
    </sheetView>
  </sheetViews>
  <sheetFormatPr baseColWidth="10" defaultColWidth="11.42578125" defaultRowHeight="15" x14ac:dyDescent="0.25"/>
  <cols>
    <col min="1" max="1" width="11.42578125" style="27"/>
  </cols>
  <sheetData>
    <row r="1" spans="1:6" ht="17.25" x14ac:dyDescent="0.25">
      <c r="A1" s="1" t="s">
        <v>12</v>
      </c>
      <c r="B1" s="2"/>
      <c r="C1" s="2"/>
      <c r="D1" s="2"/>
    </row>
    <row r="2" spans="1:6" ht="17.25" x14ac:dyDescent="0.25">
      <c r="A2" s="1" t="s">
        <v>13</v>
      </c>
      <c r="B2" s="2"/>
      <c r="C2" s="2"/>
      <c r="D2" s="2"/>
      <c r="F2" t="s">
        <v>14</v>
      </c>
    </row>
    <row r="3" spans="1:6" x14ac:dyDescent="0.25">
      <c r="A3" s="39"/>
      <c r="B3" s="2"/>
      <c r="C3" s="2"/>
      <c r="D3" s="2"/>
    </row>
    <row r="4" spans="1:6" x14ac:dyDescent="0.25">
      <c r="A4" s="40" t="s">
        <v>1</v>
      </c>
      <c r="B4" s="36" t="s">
        <v>15</v>
      </c>
      <c r="C4" s="36" t="s">
        <v>16</v>
      </c>
      <c r="D4" s="36" t="s">
        <v>17</v>
      </c>
    </row>
    <row r="5" spans="1:6" x14ac:dyDescent="0.25">
      <c r="A5" s="41">
        <v>38443</v>
      </c>
      <c r="B5" s="37">
        <v>45.746000000000002</v>
      </c>
      <c r="C5" s="37">
        <v>45.746000000000002</v>
      </c>
      <c r="D5" s="37">
        <v>45.746000000000002</v>
      </c>
    </row>
    <row r="6" spans="1:6" x14ac:dyDescent="0.25">
      <c r="A6" s="41">
        <v>38473</v>
      </c>
      <c r="B6" s="37">
        <v>45.746000000000002</v>
      </c>
      <c r="C6" s="37">
        <v>45.746000000000002</v>
      </c>
      <c r="D6" s="37">
        <v>45.746000000000002</v>
      </c>
    </row>
    <row r="7" spans="1:6" x14ac:dyDescent="0.25">
      <c r="A7" s="41">
        <v>38504</v>
      </c>
      <c r="B7" s="37">
        <v>45.746000000000002</v>
      </c>
      <c r="C7" s="37">
        <v>45.746000000000002</v>
      </c>
      <c r="D7" s="37">
        <v>45.746000000000002</v>
      </c>
    </row>
    <row r="8" spans="1:6" x14ac:dyDescent="0.25">
      <c r="A8" s="41">
        <v>38534</v>
      </c>
      <c r="B8" s="37">
        <v>45.746000000000002</v>
      </c>
      <c r="C8" s="37">
        <v>45.746000000000002</v>
      </c>
      <c r="D8" s="37">
        <v>45.746000000000002</v>
      </c>
    </row>
    <row r="9" spans="1:6" x14ac:dyDescent="0.25">
      <c r="A9" s="41">
        <v>38565</v>
      </c>
      <c r="B9" s="37">
        <v>45.746000000000002</v>
      </c>
      <c r="C9" s="37">
        <v>45.746000000000002</v>
      </c>
      <c r="D9" s="37">
        <v>45.746000000000002</v>
      </c>
    </row>
    <row r="10" spans="1:6" x14ac:dyDescent="0.25">
      <c r="A10" s="41">
        <v>38596</v>
      </c>
      <c r="B10" s="37">
        <v>48.502000000000002</v>
      </c>
      <c r="C10" s="37">
        <v>50.706000000000003</v>
      </c>
      <c r="D10" s="37">
        <v>49.603999999999999</v>
      </c>
    </row>
    <row r="11" spans="1:6" x14ac:dyDescent="0.25">
      <c r="A11" s="41">
        <v>38626</v>
      </c>
      <c r="B11" s="37">
        <v>48.502000000000002</v>
      </c>
      <c r="C11" s="37">
        <v>52.911000000000001</v>
      </c>
      <c r="D11" s="37">
        <v>50.707000000000001</v>
      </c>
    </row>
    <row r="12" spans="1:6" x14ac:dyDescent="0.25">
      <c r="A12" s="41">
        <v>38657</v>
      </c>
      <c r="B12" s="37">
        <v>48.502000000000002</v>
      </c>
      <c r="C12" s="37">
        <v>52.911000000000001</v>
      </c>
      <c r="D12" s="37">
        <v>50.707000000000001</v>
      </c>
    </row>
    <row r="13" spans="1:6" x14ac:dyDescent="0.25">
      <c r="A13" s="41">
        <v>38687</v>
      </c>
      <c r="B13" s="37">
        <v>52.911000000000001</v>
      </c>
      <c r="C13" s="37">
        <v>55.116</v>
      </c>
      <c r="D13" s="37">
        <v>54.014000000000003</v>
      </c>
    </row>
    <row r="14" spans="1:6" x14ac:dyDescent="0.25">
      <c r="A14" s="41">
        <v>38718</v>
      </c>
      <c r="B14" s="37">
        <v>55.116</v>
      </c>
      <c r="C14" s="37">
        <v>59.524999999999999</v>
      </c>
      <c r="D14" s="37">
        <v>57.320999999999998</v>
      </c>
    </row>
    <row r="15" spans="1:6" x14ac:dyDescent="0.25">
      <c r="A15" s="41">
        <v>38749</v>
      </c>
      <c r="B15" s="37">
        <v>55.116</v>
      </c>
      <c r="C15" s="37">
        <v>59.524999999999999</v>
      </c>
      <c r="D15" s="37">
        <v>57.320999999999998</v>
      </c>
    </row>
    <row r="16" spans="1:6" x14ac:dyDescent="0.25">
      <c r="A16" s="41">
        <v>38777</v>
      </c>
      <c r="B16" s="37">
        <v>55.116</v>
      </c>
      <c r="C16" s="37">
        <v>59.524999999999999</v>
      </c>
      <c r="D16" s="37">
        <v>57.320999999999998</v>
      </c>
    </row>
    <row r="17" spans="1:4" x14ac:dyDescent="0.25">
      <c r="A17" s="41">
        <v>38808</v>
      </c>
      <c r="B17" s="37">
        <v>63.933999999999997</v>
      </c>
      <c r="C17" s="37">
        <v>66.138999999999996</v>
      </c>
      <c r="D17" s="37">
        <v>65.037000000000006</v>
      </c>
    </row>
    <row r="18" spans="1:4" x14ac:dyDescent="0.25">
      <c r="A18" s="41">
        <v>38838</v>
      </c>
      <c r="B18" s="37">
        <v>63.933999999999997</v>
      </c>
      <c r="C18" s="37">
        <v>68.343000000000004</v>
      </c>
      <c r="D18" s="37">
        <v>66.138999999999996</v>
      </c>
    </row>
    <row r="19" spans="1:4" x14ac:dyDescent="0.25">
      <c r="A19" s="41">
        <v>38869</v>
      </c>
      <c r="B19" s="37">
        <v>63.933999999999997</v>
      </c>
      <c r="C19" s="37">
        <v>70.548000000000002</v>
      </c>
      <c r="D19" s="37">
        <v>67.241</v>
      </c>
    </row>
    <row r="20" spans="1:4" x14ac:dyDescent="0.25">
      <c r="A20" s="41">
        <v>38899</v>
      </c>
      <c r="B20" s="37">
        <v>63.933999999999997</v>
      </c>
      <c r="C20" s="37">
        <v>70.548000000000002</v>
      </c>
      <c r="D20" s="37">
        <v>67.241</v>
      </c>
    </row>
    <row r="21" spans="1:4" x14ac:dyDescent="0.25">
      <c r="A21" s="41">
        <v>38930</v>
      </c>
      <c r="B21" s="37">
        <v>63.933999999999997</v>
      </c>
      <c r="C21" s="37">
        <v>70.548000000000002</v>
      </c>
      <c r="D21" s="37">
        <v>67.241</v>
      </c>
    </row>
    <row r="22" spans="1:4" x14ac:dyDescent="0.25">
      <c r="A22" s="41">
        <v>38961</v>
      </c>
      <c r="B22" s="37">
        <v>63.933999999999997</v>
      </c>
      <c r="C22" s="37">
        <v>69.445999999999998</v>
      </c>
      <c r="D22" s="37">
        <v>66.69</v>
      </c>
    </row>
    <row r="23" spans="1:4" x14ac:dyDescent="0.25">
      <c r="A23" s="41">
        <v>38991</v>
      </c>
      <c r="B23" s="37">
        <v>63.933999999999997</v>
      </c>
      <c r="C23" s="37">
        <v>68.343000000000004</v>
      </c>
      <c r="D23" s="37">
        <v>66.138999999999996</v>
      </c>
    </row>
    <row r="24" spans="1:4" x14ac:dyDescent="0.25">
      <c r="A24" s="41">
        <v>39022</v>
      </c>
      <c r="B24" s="37">
        <v>61.728999999999999</v>
      </c>
      <c r="C24" s="37">
        <v>66.138999999999996</v>
      </c>
      <c r="D24" s="37">
        <v>63.933999999999997</v>
      </c>
    </row>
    <row r="25" spans="1:4" x14ac:dyDescent="0.25">
      <c r="A25" s="41">
        <v>39052</v>
      </c>
      <c r="B25" s="37">
        <v>61.728999999999999</v>
      </c>
      <c r="C25" s="37">
        <v>63.933999999999997</v>
      </c>
      <c r="D25" s="37">
        <v>62.832000000000001</v>
      </c>
    </row>
    <row r="26" spans="1:4" x14ac:dyDescent="0.25">
      <c r="A26" s="41">
        <v>39083</v>
      </c>
      <c r="B26" s="37">
        <v>61.728999999999999</v>
      </c>
      <c r="C26" s="37">
        <v>68.343000000000004</v>
      </c>
      <c r="D26" s="37">
        <v>65.036000000000001</v>
      </c>
    </row>
    <row r="27" spans="1:4" x14ac:dyDescent="0.25">
      <c r="A27" s="41">
        <v>39114</v>
      </c>
      <c r="B27" s="37">
        <v>60.627000000000002</v>
      </c>
      <c r="C27" s="37">
        <v>67.241</v>
      </c>
      <c r="D27" s="37">
        <v>63.933999999999997</v>
      </c>
    </row>
    <row r="28" spans="1:4" x14ac:dyDescent="0.25">
      <c r="A28" s="41">
        <v>39142</v>
      </c>
      <c r="B28" s="37">
        <v>57.32</v>
      </c>
      <c r="C28" s="37">
        <v>61.728999999999999</v>
      </c>
      <c r="D28" s="37">
        <v>59.524999999999999</v>
      </c>
    </row>
    <row r="29" spans="1:4" x14ac:dyDescent="0.25">
      <c r="A29" s="41">
        <v>39173</v>
      </c>
      <c r="B29" s="37">
        <v>55.116</v>
      </c>
      <c r="C29" s="37">
        <v>57.32</v>
      </c>
      <c r="D29" s="37">
        <v>56.218000000000004</v>
      </c>
    </row>
    <row r="30" spans="1:4" x14ac:dyDescent="0.25">
      <c r="A30" s="41">
        <v>39203</v>
      </c>
      <c r="B30" s="37">
        <v>54.012999999999998</v>
      </c>
      <c r="C30" s="37">
        <v>57.32</v>
      </c>
      <c r="D30" s="37">
        <v>55.667000000000002</v>
      </c>
    </row>
    <row r="31" spans="1:4" x14ac:dyDescent="0.25">
      <c r="A31" s="41">
        <v>39234</v>
      </c>
      <c r="B31" s="37">
        <v>52.911000000000001</v>
      </c>
      <c r="C31" s="37">
        <v>57.32</v>
      </c>
      <c r="D31" s="37">
        <v>55.116</v>
      </c>
    </row>
    <row r="32" spans="1:4" x14ac:dyDescent="0.25">
      <c r="A32" s="41">
        <v>39264</v>
      </c>
      <c r="B32" s="37">
        <v>44.091999999999999</v>
      </c>
      <c r="C32" s="37">
        <v>52.911000000000001</v>
      </c>
      <c r="D32" s="37">
        <v>48.502000000000002</v>
      </c>
    </row>
    <row r="33" spans="1:4" x14ac:dyDescent="0.25">
      <c r="A33" s="41">
        <v>39295</v>
      </c>
      <c r="B33" s="37">
        <v>39.683</v>
      </c>
      <c r="C33" s="37">
        <v>48.502000000000002</v>
      </c>
      <c r="D33" s="37">
        <v>44.093000000000004</v>
      </c>
    </row>
    <row r="34" spans="1:4" x14ac:dyDescent="0.25">
      <c r="A34" s="41">
        <v>39326</v>
      </c>
      <c r="B34" s="37">
        <v>39.683</v>
      </c>
      <c r="C34" s="37">
        <v>48.502000000000002</v>
      </c>
      <c r="D34" s="37">
        <v>44.093000000000004</v>
      </c>
    </row>
    <row r="35" spans="1:4" x14ac:dyDescent="0.25">
      <c r="A35" s="41">
        <v>39356</v>
      </c>
      <c r="B35" s="37">
        <v>39.683</v>
      </c>
      <c r="C35" s="37">
        <v>48.502000000000002</v>
      </c>
      <c r="D35" s="37">
        <v>44.093000000000004</v>
      </c>
    </row>
    <row r="36" spans="1:4" x14ac:dyDescent="0.25">
      <c r="A36" s="41">
        <v>39387</v>
      </c>
      <c r="B36" s="37">
        <v>39.683</v>
      </c>
      <c r="C36" s="37">
        <v>49.237000000000002</v>
      </c>
      <c r="D36" s="37">
        <v>44.46</v>
      </c>
    </row>
    <row r="37" spans="1:4" x14ac:dyDescent="0.25">
      <c r="A37" s="41">
        <v>39417</v>
      </c>
      <c r="B37" s="37">
        <v>38.856000000000002</v>
      </c>
      <c r="C37" s="37">
        <v>47.399000000000001</v>
      </c>
      <c r="D37" s="37">
        <v>43.128</v>
      </c>
    </row>
    <row r="38" spans="1:4" x14ac:dyDescent="0.25">
      <c r="A38" s="41">
        <v>39448</v>
      </c>
      <c r="B38" s="37">
        <v>36.927</v>
      </c>
      <c r="C38" s="37">
        <v>44.643999999999998</v>
      </c>
      <c r="D38" s="37">
        <v>40.786000000000001</v>
      </c>
    </row>
    <row r="39" spans="1:4" x14ac:dyDescent="0.25">
      <c r="A39" s="41">
        <v>39479</v>
      </c>
      <c r="B39" s="37">
        <v>35.274000000000001</v>
      </c>
      <c r="C39" s="37">
        <v>42.99</v>
      </c>
      <c r="D39" s="37">
        <v>39.131999999999998</v>
      </c>
    </row>
    <row r="40" spans="1:4" x14ac:dyDescent="0.25">
      <c r="A40" s="41">
        <v>39508</v>
      </c>
      <c r="B40" s="37">
        <v>34.997999999999998</v>
      </c>
      <c r="C40" s="37">
        <v>42.99</v>
      </c>
      <c r="D40" s="37">
        <v>38.994</v>
      </c>
    </row>
    <row r="41" spans="1:4" x14ac:dyDescent="0.25">
      <c r="A41" s="41">
        <v>39539</v>
      </c>
      <c r="B41" s="37">
        <v>34.722999999999999</v>
      </c>
      <c r="C41" s="37">
        <v>42.99</v>
      </c>
      <c r="D41" s="37">
        <v>38.856999999999999</v>
      </c>
    </row>
    <row r="42" spans="1:4" x14ac:dyDescent="0.25">
      <c r="A42" s="41">
        <v>39569</v>
      </c>
      <c r="B42" s="37">
        <v>34.447000000000003</v>
      </c>
      <c r="C42" s="37">
        <v>40.097000000000001</v>
      </c>
      <c r="D42" s="37">
        <v>37.271999999999998</v>
      </c>
    </row>
    <row r="43" spans="1:4" x14ac:dyDescent="0.25">
      <c r="A43" s="41">
        <v>39600</v>
      </c>
      <c r="B43" s="37">
        <v>33.069000000000003</v>
      </c>
      <c r="C43" s="37">
        <v>39.683</v>
      </c>
      <c r="D43" s="37">
        <v>36.375999999999998</v>
      </c>
    </row>
    <row r="44" spans="1:4" x14ac:dyDescent="0.25">
      <c r="A44" s="41">
        <v>39630</v>
      </c>
      <c r="B44" s="37">
        <v>33.069000000000003</v>
      </c>
      <c r="C44" s="37">
        <v>39.683</v>
      </c>
      <c r="D44" s="37">
        <v>36.375999999999998</v>
      </c>
    </row>
    <row r="45" spans="1:4" x14ac:dyDescent="0.25">
      <c r="A45" s="41">
        <v>39661</v>
      </c>
      <c r="B45" s="37">
        <v>31.690999999999999</v>
      </c>
      <c r="C45" s="37">
        <v>36.375999999999998</v>
      </c>
      <c r="D45" s="37">
        <v>34.033999999999999</v>
      </c>
    </row>
    <row r="46" spans="1:4" x14ac:dyDescent="0.25">
      <c r="A46" s="41">
        <v>39692</v>
      </c>
      <c r="B46" s="37">
        <v>29.762</v>
      </c>
      <c r="C46" s="37">
        <v>34.722999999999999</v>
      </c>
      <c r="D46" s="37">
        <v>32.243000000000002</v>
      </c>
    </row>
    <row r="47" spans="1:4" x14ac:dyDescent="0.25">
      <c r="A47" s="41">
        <v>39722</v>
      </c>
      <c r="B47" s="37">
        <v>29.762</v>
      </c>
      <c r="C47" s="37">
        <v>31.966999999999999</v>
      </c>
      <c r="D47" s="37">
        <v>30.864999999999998</v>
      </c>
    </row>
    <row r="48" spans="1:4" x14ac:dyDescent="0.25">
      <c r="A48" s="41">
        <v>39753</v>
      </c>
      <c r="B48" s="37">
        <v>29.762</v>
      </c>
      <c r="C48" s="37">
        <v>31.966999999999999</v>
      </c>
      <c r="D48" s="37">
        <v>30.864999999999998</v>
      </c>
    </row>
    <row r="49" spans="1:4" x14ac:dyDescent="0.25">
      <c r="A49" s="41">
        <v>39783</v>
      </c>
      <c r="B49" s="37">
        <v>28.66</v>
      </c>
      <c r="C49" s="37">
        <v>31.966999999999999</v>
      </c>
      <c r="D49" s="37">
        <v>30.314</v>
      </c>
    </row>
    <row r="50" spans="1:4" x14ac:dyDescent="0.25">
      <c r="A50" s="41">
        <v>39814</v>
      </c>
      <c r="B50" s="37">
        <v>28.66</v>
      </c>
      <c r="C50" s="37">
        <v>31.966999999999999</v>
      </c>
      <c r="D50" s="37">
        <v>30.314</v>
      </c>
    </row>
    <row r="51" spans="1:4" x14ac:dyDescent="0.25">
      <c r="A51" s="41">
        <v>39845</v>
      </c>
      <c r="B51" s="37">
        <v>26.454999999999998</v>
      </c>
      <c r="C51" s="37">
        <v>30.864999999999998</v>
      </c>
      <c r="D51" s="37">
        <v>28.66</v>
      </c>
    </row>
    <row r="52" spans="1:4" x14ac:dyDescent="0.25">
      <c r="A52" s="41">
        <v>39873</v>
      </c>
      <c r="B52" s="37">
        <v>24.251000000000001</v>
      </c>
      <c r="C52" s="37">
        <v>29.210999999999999</v>
      </c>
      <c r="D52" s="37">
        <v>26.731000000000002</v>
      </c>
    </row>
    <row r="53" spans="1:4" x14ac:dyDescent="0.25">
      <c r="A53" s="41">
        <v>39904</v>
      </c>
      <c r="B53" s="37">
        <v>22.597000000000001</v>
      </c>
      <c r="C53" s="37">
        <v>24.802</v>
      </c>
      <c r="D53" s="37">
        <v>23.7</v>
      </c>
    </row>
    <row r="54" spans="1:4" x14ac:dyDescent="0.25">
      <c r="A54" s="41">
        <v>39934</v>
      </c>
      <c r="B54" s="37">
        <v>22.23</v>
      </c>
      <c r="C54" s="37">
        <v>24.251000000000001</v>
      </c>
      <c r="D54" s="37">
        <v>23.241</v>
      </c>
    </row>
    <row r="55" spans="1:4" x14ac:dyDescent="0.25">
      <c r="A55" s="41">
        <v>39965</v>
      </c>
      <c r="B55" s="37">
        <v>20.65</v>
      </c>
      <c r="C55" s="37">
        <v>22.266999999999999</v>
      </c>
      <c r="D55" s="37">
        <v>21.459</v>
      </c>
    </row>
    <row r="56" spans="1:4" x14ac:dyDescent="0.25">
      <c r="A56" s="41">
        <v>39995</v>
      </c>
      <c r="B56" s="37">
        <v>19.841999999999999</v>
      </c>
      <c r="C56" s="37">
        <v>20.943999999999999</v>
      </c>
      <c r="D56" s="37">
        <v>20.393000000000001</v>
      </c>
    </row>
    <row r="57" spans="1:4" x14ac:dyDescent="0.25">
      <c r="A57" s="41">
        <v>40026</v>
      </c>
      <c r="B57" s="37">
        <v>19.565999999999999</v>
      </c>
      <c r="C57" s="37">
        <v>20.393000000000001</v>
      </c>
      <c r="D57" s="37">
        <v>19.98</v>
      </c>
    </row>
    <row r="58" spans="1:4" x14ac:dyDescent="0.25">
      <c r="A58" s="41">
        <v>40057</v>
      </c>
      <c r="B58" s="37">
        <v>18.187999999999999</v>
      </c>
      <c r="C58" s="37">
        <v>19.29</v>
      </c>
      <c r="D58" s="37">
        <v>18.739000000000001</v>
      </c>
    </row>
    <row r="59" spans="1:4" x14ac:dyDescent="0.25">
      <c r="A59" s="41">
        <v>40087</v>
      </c>
      <c r="B59" s="37">
        <v>18.132999999999999</v>
      </c>
      <c r="C59" s="37">
        <v>19.510999999999999</v>
      </c>
      <c r="D59" s="37">
        <v>18.821999999999999</v>
      </c>
    </row>
    <row r="60" spans="1:4" x14ac:dyDescent="0.25">
      <c r="A60" s="41">
        <v>40118</v>
      </c>
      <c r="B60" s="37">
        <v>18.132999999999999</v>
      </c>
      <c r="C60" s="37">
        <v>19.18</v>
      </c>
      <c r="D60" s="37">
        <v>18.657</v>
      </c>
    </row>
    <row r="61" spans="1:4" x14ac:dyDescent="0.25">
      <c r="A61" s="41">
        <v>40148</v>
      </c>
      <c r="B61" s="37">
        <v>18.187999999999999</v>
      </c>
      <c r="C61" s="37">
        <v>19.18</v>
      </c>
      <c r="D61" s="37">
        <v>18.684000000000001</v>
      </c>
    </row>
    <row r="62" spans="1:4" x14ac:dyDescent="0.25">
      <c r="A62" s="41">
        <v>40179</v>
      </c>
      <c r="B62" s="37">
        <v>18.297999999999998</v>
      </c>
      <c r="C62" s="37">
        <v>19.18</v>
      </c>
      <c r="D62" s="37">
        <v>18.739000000000001</v>
      </c>
    </row>
    <row r="63" spans="1:4" x14ac:dyDescent="0.25">
      <c r="A63" s="41">
        <v>40210</v>
      </c>
      <c r="B63" s="37">
        <v>18.629000000000001</v>
      </c>
      <c r="C63" s="37">
        <v>20.007000000000001</v>
      </c>
      <c r="D63" s="37">
        <v>19.318000000000001</v>
      </c>
    </row>
    <row r="64" spans="1:4" x14ac:dyDescent="0.25">
      <c r="A64" s="41">
        <v>40238</v>
      </c>
      <c r="B64" s="37">
        <v>19.29</v>
      </c>
      <c r="C64" s="37">
        <v>20.667999999999999</v>
      </c>
      <c r="D64" s="37">
        <v>19.978999999999999</v>
      </c>
    </row>
    <row r="65" spans="1:4" x14ac:dyDescent="0.25">
      <c r="A65" s="41">
        <v>40269</v>
      </c>
      <c r="B65" s="37">
        <v>19.841999999999999</v>
      </c>
      <c r="C65" s="37">
        <v>20.943999999999999</v>
      </c>
      <c r="D65" s="37">
        <v>20.393000000000001</v>
      </c>
    </row>
    <row r="66" spans="1:4" x14ac:dyDescent="0.25">
      <c r="A66" s="41">
        <v>40299</v>
      </c>
      <c r="B66" s="37">
        <v>20.943999999999999</v>
      </c>
      <c r="C66" s="37">
        <v>22.597000000000001</v>
      </c>
      <c r="D66" s="37">
        <v>21.771000000000001</v>
      </c>
    </row>
    <row r="67" spans="1:4" x14ac:dyDescent="0.25">
      <c r="A67" s="41">
        <v>40330</v>
      </c>
      <c r="B67" s="37">
        <v>21.771000000000001</v>
      </c>
      <c r="C67" s="37">
        <v>22.873000000000001</v>
      </c>
      <c r="D67" s="37">
        <v>22.321999999999999</v>
      </c>
    </row>
    <row r="68" spans="1:4" x14ac:dyDescent="0.25">
      <c r="A68" s="41">
        <v>40360</v>
      </c>
      <c r="B68" s="37">
        <v>22.597000000000001</v>
      </c>
      <c r="C68" s="37">
        <v>24.251000000000001</v>
      </c>
      <c r="D68" s="37">
        <v>23.423999999999999</v>
      </c>
    </row>
    <row r="69" spans="1:4" x14ac:dyDescent="0.25">
      <c r="A69" s="41">
        <v>40391</v>
      </c>
      <c r="B69" s="37">
        <v>22.597000000000001</v>
      </c>
      <c r="C69" s="37">
        <v>24.251000000000001</v>
      </c>
      <c r="D69" s="37">
        <v>23.423999999999999</v>
      </c>
    </row>
    <row r="70" spans="1:4" x14ac:dyDescent="0.25">
      <c r="A70" s="41">
        <v>40422</v>
      </c>
      <c r="B70" s="37">
        <v>23.149000000000001</v>
      </c>
      <c r="C70" s="37">
        <v>25.353000000000002</v>
      </c>
      <c r="D70" s="37">
        <v>24.251000000000001</v>
      </c>
    </row>
    <row r="71" spans="1:4" x14ac:dyDescent="0.25">
      <c r="A71" s="41">
        <v>40452</v>
      </c>
      <c r="B71" s="37">
        <v>23.7</v>
      </c>
      <c r="C71" s="37">
        <v>25.353000000000002</v>
      </c>
      <c r="D71" s="37">
        <v>24.527000000000001</v>
      </c>
    </row>
    <row r="72" spans="1:4" x14ac:dyDescent="0.25">
      <c r="A72" s="41">
        <v>40483</v>
      </c>
      <c r="B72" s="37">
        <v>24.254999999999999</v>
      </c>
      <c r="C72" s="37">
        <v>26.454999999999998</v>
      </c>
      <c r="D72" s="37">
        <v>25.353000000000002</v>
      </c>
    </row>
    <row r="73" spans="1:4" x14ac:dyDescent="0.25">
      <c r="A73" s="41">
        <v>40513</v>
      </c>
      <c r="B73" s="37">
        <v>25.353000000000002</v>
      </c>
      <c r="C73" s="37">
        <v>27.007000000000001</v>
      </c>
      <c r="D73" s="37">
        <v>26.18</v>
      </c>
    </row>
    <row r="74" spans="1:4" x14ac:dyDescent="0.25">
      <c r="A74" s="41">
        <v>40544</v>
      </c>
      <c r="B74" s="37">
        <v>25.904</v>
      </c>
      <c r="C74" s="37">
        <v>27.007000000000001</v>
      </c>
      <c r="D74" s="37">
        <v>26.456</v>
      </c>
    </row>
    <row r="75" spans="1:4" x14ac:dyDescent="0.25">
      <c r="A75" s="41">
        <v>40575</v>
      </c>
      <c r="B75" s="37">
        <v>26.18</v>
      </c>
      <c r="C75" s="37">
        <v>27.007000000000001</v>
      </c>
      <c r="D75" s="37">
        <v>26.594000000000001</v>
      </c>
    </row>
    <row r="76" spans="1:4" x14ac:dyDescent="0.25">
      <c r="A76" s="41">
        <v>40603</v>
      </c>
      <c r="B76" s="37">
        <v>26.465</v>
      </c>
      <c r="C76" s="37">
        <v>27.007000000000001</v>
      </c>
      <c r="D76" s="37">
        <v>26.731000000000002</v>
      </c>
    </row>
    <row r="77" spans="1:4" x14ac:dyDescent="0.25">
      <c r="A77" s="41">
        <v>40634</v>
      </c>
      <c r="B77" s="37">
        <v>26.454999999999998</v>
      </c>
      <c r="C77" s="37">
        <v>27.007000000000001</v>
      </c>
      <c r="D77" s="37">
        <v>26.731000000000002</v>
      </c>
    </row>
    <row r="78" spans="1:4" x14ac:dyDescent="0.25">
      <c r="A78" s="41">
        <v>40664</v>
      </c>
      <c r="B78" s="37">
        <v>27.007000000000001</v>
      </c>
      <c r="C78" s="37">
        <v>27.558</v>
      </c>
      <c r="D78" s="37">
        <v>27.283000000000001</v>
      </c>
    </row>
    <row r="79" spans="1:4" x14ac:dyDescent="0.25">
      <c r="A79" s="41">
        <v>40695</v>
      </c>
      <c r="B79" s="37">
        <v>27.007000000000001</v>
      </c>
      <c r="C79" s="37">
        <v>27.558</v>
      </c>
      <c r="D79" s="37">
        <v>27.283000000000001</v>
      </c>
    </row>
    <row r="80" spans="1:4" x14ac:dyDescent="0.25">
      <c r="A80" s="41">
        <v>40725</v>
      </c>
      <c r="B80" s="37">
        <v>27.007000000000001</v>
      </c>
      <c r="C80" s="37">
        <v>27.558</v>
      </c>
      <c r="D80" s="37">
        <v>27.283000000000001</v>
      </c>
    </row>
    <row r="81" spans="1:7" x14ac:dyDescent="0.25">
      <c r="A81" s="41">
        <v>40756</v>
      </c>
      <c r="B81" s="37">
        <v>27.007000000000001</v>
      </c>
      <c r="C81" s="37">
        <v>27.558</v>
      </c>
      <c r="D81" s="37">
        <v>27.283000000000001</v>
      </c>
    </row>
    <row r="82" spans="1:7" x14ac:dyDescent="0.25">
      <c r="A82" s="41">
        <v>40787</v>
      </c>
      <c r="B82" s="37">
        <v>27.558</v>
      </c>
      <c r="C82" s="37">
        <v>27.998999999999999</v>
      </c>
      <c r="D82" s="37">
        <v>27.779</v>
      </c>
    </row>
    <row r="83" spans="1:7" x14ac:dyDescent="0.25">
      <c r="A83" s="41">
        <v>40817</v>
      </c>
      <c r="B83" s="37">
        <v>27.558</v>
      </c>
      <c r="C83" s="37">
        <v>28.109000000000002</v>
      </c>
      <c r="D83" s="37">
        <v>27.834</v>
      </c>
    </row>
    <row r="84" spans="1:7" x14ac:dyDescent="0.25">
      <c r="A84" s="41">
        <v>40848</v>
      </c>
      <c r="B84" s="37">
        <v>27.558</v>
      </c>
      <c r="C84" s="37">
        <v>28.109000000000002</v>
      </c>
      <c r="D84" s="37">
        <v>27.834</v>
      </c>
      <c r="G84" s="10"/>
    </row>
    <row r="85" spans="1:7" x14ac:dyDescent="0.25">
      <c r="A85" s="41">
        <v>40878</v>
      </c>
      <c r="B85" s="37">
        <v>27.558</v>
      </c>
      <c r="C85" s="37">
        <v>28.109000000000002</v>
      </c>
      <c r="D85" s="37">
        <v>27.834</v>
      </c>
      <c r="G85" s="10"/>
    </row>
    <row r="86" spans="1:7" x14ac:dyDescent="0.25">
      <c r="A86" s="41">
        <v>40909</v>
      </c>
      <c r="B86" s="37">
        <v>25.353000000000002</v>
      </c>
      <c r="C86" s="37">
        <v>27.558</v>
      </c>
      <c r="D86" s="37">
        <v>26.456</v>
      </c>
    </row>
    <row r="87" spans="1:7" x14ac:dyDescent="0.25">
      <c r="A87" s="41">
        <v>40940</v>
      </c>
      <c r="B87" s="37">
        <v>25.353000000000002</v>
      </c>
      <c r="C87" s="37">
        <v>27.558</v>
      </c>
      <c r="D87" s="37">
        <v>25.904</v>
      </c>
      <c r="G87" s="10"/>
    </row>
    <row r="88" spans="1:7" x14ac:dyDescent="0.25">
      <c r="A88" s="41">
        <v>40969</v>
      </c>
      <c r="B88" s="37">
        <v>25.353000000000002</v>
      </c>
      <c r="C88" s="37">
        <v>26.455400000000001</v>
      </c>
      <c r="D88" s="37">
        <v>25.904</v>
      </c>
      <c r="G88" s="10"/>
    </row>
    <row r="89" spans="1:7" x14ac:dyDescent="0.25">
      <c r="A89" s="41">
        <v>41000</v>
      </c>
      <c r="B89" s="37">
        <v>24.802</v>
      </c>
      <c r="C89" s="37">
        <v>25.904299999999999</v>
      </c>
      <c r="D89" s="37">
        <v>25.076000000000001</v>
      </c>
    </row>
    <row r="90" spans="1:7" x14ac:dyDescent="0.25">
      <c r="A90" s="41">
        <v>41030</v>
      </c>
      <c r="B90" s="37">
        <v>24.250800000000002</v>
      </c>
      <c r="C90" s="37">
        <v>25.904299999999999</v>
      </c>
      <c r="D90" s="37">
        <v>25.0776</v>
      </c>
      <c r="G90" s="10"/>
    </row>
    <row r="91" spans="1:7" x14ac:dyDescent="0.25">
      <c r="A91" s="41">
        <v>41061</v>
      </c>
      <c r="B91" s="37">
        <v>24.250800000000002</v>
      </c>
      <c r="C91" s="37">
        <v>25.353100000000001</v>
      </c>
      <c r="D91" s="37">
        <v>24.802</v>
      </c>
      <c r="G91" s="10"/>
    </row>
    <row r="92" spans="1:7" x14ac:dyDescent="0.25">
      <c r="A92" s="41">
        <v>41091</v>
      </c>
      <c r="B92" s="37">
        <v>24.250800000000002</v>
      </c>
      <c r="C92" s="37">
        <v>25.353100000000001</v>
      </c>
      <c r="D92" s="37">
        <v>24.802</v>
      </c>
      <c r="G92" s="10"/>
    </row>
    <row r="93" spans="1:7" x14ac:dyDescent="0.25">
      <c r="A93" s="41">
        <v>41122</v>
      </c>
      <c r="B93" s="37">
        <v>23.148499999999999</v>
      </c>
      <c r="C93" s="37">
        <v>24.250800000000002</v>
      </c>
      <c r="D93" s="37">
        <v>23.6997</v>
      </c>
    </row>
    <row r="94" spans="1:7" x14ac:dyDescent="0.25">
      <c r="A94" s="41">
        <v>41153</v>
      </c>
      <c r="B94" s="37">
        <v>23.148499999999999</v>
      </c>
      <c r="C94" s="37">
        <v>23.6997</v>
      </c>
      <c r="D94" s="37">
        <v>23.424099999999999</v>
      </c>
      <c r="G94" s="10"/>
    </row>
    <row r="95" spans="1:7" x14ac:dyDescent="0.25">
      <c r="A95" s="41">
        <v>41183</v>
      </c>
      <c r="B95" s="37">
        <v>23.148499999999999</v>
      </c>
      <c r="C95" s="37">
        <v>23.6997</v>
      </c>
      <c r="D95" s="37">
        <v>23.424099999999999</v>
      </c>
      <c r="G95" s="10"/>
    </row>
    <row r="96" spans="1:7" x14ac:dyDescent="0.25">
      <c r="A96" s="41">
        <v>41214</v>
      </c>
      <c r="B96" s="37">
        <v>23.148499999999999</v>
      </c>
      <c r="C96" s="37">
        <v>23.6997</v>
      </c>
      <c r="D96" s="37">
        <v>23.424099999999999</v>
      </c>
    </row>
    <row r="97" spans="1:10" x14ac:dyDescent="0.25">
      <c r="A97" s="41">
        <v>41244</v>
      </c>
      <c r="B97" s="37">
        <v>23.148499999999999</v>
      </c>
      <c r="C97" s="37">
        <v>23.589400000000001</v>
      </c>
      <c r="D97" s="37">
        <v>23.369</v>
      </c>
    </row>
    <row r="98" spans="1:10" x14ac:dyDescent="0.25">
      <c r="A98" s="41">
        <v>41275</v>
      </c>
      <c r="B98" s="37">
        <v>22.5974</v>
      </c>
      <c r="C98" s="37">
        <v>23.148499999999999</v>
      </c>
      <c r="D98" s="37">
        <v>22.872900000000001</v>
      </c>
    </row>
    <row r="99" spans="1:10" x14ac:dyDescent="0.25">
      <c r="A99" s="41">
        <v>41306</v>
      </c>
      <c r="B99" s="37">
        <v>22.5974</v>
      </c>
      <c r="C99" s="37">
        <v>23.148499999999999</v>
      </c>
      <c r="D99" s="37">
        <v>22.872900000000001</v>
      </c>
    </row>
    <row r="100" spans="1:10" x14ac:dyDescent="0.25">
      <c r="A100" s="41">
        <v>41334</v>
      </c>
      <c r="B100" s="37">
        <v>22.046199999999999</v>
      </c>
      <c r="C100" s="37">
        <v>23.148499999999999</v>
      </c>
      <c r="D100" s="37">
        <v>22.5974</v>
      </c>
    </row>
    <row r="101" spans="1:10" x14ac:dyDescent="0.25">
      <c r="A101" s="41">
        <v>41365</v>
      </c>
      <c r="B101" s="37">
        <v>22.046199999999999</v>
      </c>
      <c r="C101" s="37">
        <v>23.148499999999999</v>
      </c>
      <c r="D101" s="37">
        <v>22.5974</v>
      </c>
    </row>
    <row r="102" spans="1:10" x14ac:dyDescent="0.25">
      <c r="A102" s="41">
        <v>41395</v>
      </c>
      <c r="B102" s="37">
        <v>22.046199999999999</v>
      </c>
      <c r="C102" s="37">
        <v>23.148499999999999</v>
      </c>
      <c r="D102" s="37">
        <v>22.5974</v>
      </c>
    </row>
    <row r="103" spans="1:10" x14ac:dyDescent="0.25">
      <c r="A103" s="41">
        <v>41426</v>
      </c>
      <c r="B103" s="37">
        <v>22.046199999999999</v>
      </c>
      <c r="C103" s="37">
        <v>22.5974</v>
      </c>
      <c r="D103" s="37">
        <v>22.3218</v>
      </c>
    </row>
    <row r="104" spans="1:10" x14ac:dyDescent="0.25">
      <c r="A104" s="41">
        <v>41456</v>
      </c>
      <c r="B104" s="37">
        <v>21.495000000000001</v>
      </c>
      <c r="C104" s="37">
        <v>22.046199999999999</v>
      </c>
      <c r="D104" s="37">
        <v>21.770600000000002</v>
      </c>
    </row>
    <row r="105" spans="1:10" x14ac:dyDescent="0.25">
      <c r="A105" s="41">
        <v>41487</v>
      </c>
      <c r="B105" s="37">
        <v>20.723400000000002</v>
      </c>
      <c r="C105" s="37">
        <v>21.495000000000001</v>
      </c>
      <c r="D105" s="37">
        <v>21.109200000000001</v>
      </c>
    </row>
    <row r="106" spans="1:10" x14ac:dyDescent="0.25">
      <c r="A106" s="41">
        <v>41518</v>
      </c>
      <c r="B106" s="37">
        <v>20.613199999999999</v>
      </c>
      <c r="C106" s="37">
        <v>21.164400000000001</v>
      </c>
      <c r="D106" s="37">
        <v>20.8888</v>
      </c>
    </row>
    <row r="107" spans="1:10" x14ac:dyDescent="0.25">
      <c r="A107" s="41">
        <v>41548</v>
      </c>
      <c r="B107" s="37">
        <v>20.282499999999999</v>
      </c>
      <c r="C107" s="37">
        <v>20.778500000000001</v>
      </c>
      <c r="D107" s="37">
        <v>20.5305</v>
      </c>
      <c r="G107" s="15"/>
      <c r="H107" s="16"/>
      <c r="I107" s="16"/>
      <c r="J107" s="16"/>
    </row>
    <row r="108" spans="1:10" x14ac:dyDescent="0.25">
      <c r="A108" s="41">
        <v>41579</v>
      </c>
      <c r="B108" s="37">
        <v>20.1723</v>
      </c>
      <c r="C108" s="37">
        <v>20.503</v>
      </c>
      <c r="D108" s="37">
        <v>20.337599999999998</v>
      </c>
      <c r="G108" s="17"/>
    </row>
    <row r="109" spans="1:10" x14ac:dyDescent="0.25">
      <c r="A109" s="41">
        <v>41609</v>
      </c>
      <c r="B109" s="37">
        <v>19.400700000000001</v>
      </c>
      <c r="C109" s="37">
        <v>19.951799999999999</v>
      </c>
      <c r="D109" s="37">
        <v>19.676200000000001</v>
      </c>
      <c r="G109" s="17"/>
    </row>
    <row r="110" spans="1:10" x14ac:dyDescent="0.25">
      <c r="A110" s="41">
        <v>41640</v>
      </c>
      <c r="B110" s="37">
        <v>18.959700000000002</v>
      </c>
      <c r="C110" s="37">
        <v>19.400700000000001</v>
      </c>
      <c r="D110" s="37">
        <v>19.180199999999999</v>
      </c>
    </row>
    <row r="111" spans="1:10" x14ac:dyDescent="0.25">
      <c r="A111" s="41">
        <v>41671</v>
      </c>
      <c r="B111" s="37">
        <v>18.849499999999999</v>
      </c>
      <c r="C111" s="37">
        <v>19.290400000000002</v>
      </c>
      <c r="D111" s="37">
        <v>19.07</v>
      </c>
    </row>
    <row r="112" spans="1:10" x14ac:dyDescent="0.25">
      <c r="A112" s="41">
        <v>41699</v>
      </c>
      <c r="B112" s="37">
        <v>17.637</v>
      </c>
      <c r="C112" s="37">
        <v>18.7393</v>
      </c>
      <c r="D112" s="37">
        <v>18.188099999999999</v>
      </c>
    </row>
    <row r="113" spans="1:4" x14ac:dyDescent="0.25">
      <c r="A113" s="41">
        <v>41730</v>
      </c>
      <c r="B113" s="37">
        <v>17.635999999999999</v>
      </c>
      <c r="C113" s="37">
        <v>18.739000000000001</v>
      </c>
      <c r="D113" s="37">
        <v>18.187999999999999</v>
      </c>
    </row>
    <row r="114" spans="1:4" x14ac:dyDescent="0.25">
      <c r="A114" s="41">
        <v>41760</v>
      </c>
      <c r="B114" s="37">
        <v>18.187999999999999</v>
      </c>
      <c r="C114" s="37">
        <v>19.18</v>
      </c>
      <c r="D114" s="37">
        <v>18.684000000000001</v>
      </c>
    </row>
    <row r="115" spans="1:4" x14ac:dyDescent="0.25">
      <c r="A115" s="41">
        <v>41791</v>
      </c>
      <c r="B115" s="37">
        <v>18.187999999999999</v>
      </c>
      <c r="C115" s="37">
        <v>18.739000000000001</v>
      </c>
      <c r="D115" s="37">
        <v>18.463000000000001</v>
      </c>
    </row>
    <row r="116" spans="1:4" x14ac:dyDescent="0.25">
      <c r="A116" s="41">
        <v>41821</v>
      </c>
      <c r="B116" s="38">
        <v>18.739270000000001</v>
      </c>
      <c r="C116" s="38">
        <v>19.290424999999999</v>
      </c>
      <c r="D116" s="38">
        <v>19.014847499999998</v>
      </c>
    </row>
    <row r="117" spans="1:4" x14ac:dyDescent="0.25">
      <c r="A117" s="41">
        <v>41852</v>
      </c>
      <c r="B117" s="38">
        <v>18.739270000000001</v>
      </c>
      <c r="C117" s="38">
        <v>19.290424999999999</v>
      </c>
      <c r="D117" s="38">
        <v>19.014847499999998</v>
      </c>
    </row>
    <row r="118" spans="1:4" x14ac:dyDescent="0.25">
      <c r="A118" s="41">
        <v>41883</v>
      </c>
      <c r="B118" s="38">
        <v>18.739270000000001</v>
      </c>
      <c r="C118" s="38">
        <v>19.290424999999999</v>
      </c>
      <c r="D118" s="38">
        <v>19.014847499999998</v>
      </c>
    </row>
    <row r="119" spans="1:4" x14ac:dyDescent="0.25">
      <c r="A119" s="41">
        <v>41913</v>
      </c>
      <c r="B119" s="38">
        <v>18.739270000000001</v>
      </c>
      <c r="C119" s="38">
        <v>19.290424999999999</v>
      </c>
      <c r="D119" s="38">
        <v>19.014847499999998</v>
      </c>
    </row>
    <row r="120" spans="1:4" x14ac:dyDescent="0.25">
      <c r="A120" s="41">
        <v>41944</v>
      </c>
      <c r="B120" s="38">
        <v>18.739270000000001</v>
      </c>
      <c r="C120" s="38">
        <v>19.290424999999999</v>
      </c>
      <c r="D120" s="38">
        <v>19.014847499999998</v>
      </c>
    </row>
    <row r="121" spans="1:4" x14ac:dyDescent="0.25">
      <c r="A121" s="41">
        <v>41974</v>
      </c>
      <c r="B121" s="38">
        <v>18.739270000000001</v>
      </c>
      <c r="C121" s="38">
        <v>19.290424999999999</v>
      </c>
      <c r="D121" s="38">
        <v>19.014847499999998</v>
      </c>
    </row>
    <row r="122" spans="1:4" x14ac:dyDescent="0.25">
      <c r="A122" s="41">
        <v>42005</v>
      </c>
      <c r="B122" s="38">
        <v>18.739270000000001</v>
      </c>
      <c r="C122" s="38">
        <v>19.290424999999999</v>
      </c>
      <c r="D122" s="38">
        <v>19.014847499999998</v>
      </c>
    </row>
    <row r="123" spans="1:4" x14ac:dyDescent="0.25">
      <c r="A123" s="41">
        <v>42036</v>
      </c>
      <c r="B123" s="38">
        <v>18.739270000000001</v>
      </c>
      <c r="C123" s="38">
        <v>19.290424999999999</v>
      </c>
      <c r="D123" s="38">
        <v>19.014847499999998</v>
      </c>
    </row>
    <row r="124" spans="1:4" x14ac:dyDescent="0.25">
      <c r="A124" s="41">
        <v>42064</v>
      </c>
      <c r="B124" s="38">
        <v>18.739270000000001</v>
      </c>
      <c r="C124" s="38">
        <v>19.290424999999999</v>
      </c>
      <c r="D124" s="38">
        <v>19.014847499999998</v>
      </c>
    </row>
    <row r="125" spans="1:4" x14ac:dyDescent="0.25">
      <c r="A125" s="41">
        <v>42095</v>
      </c>
      <c r="B125" s="38">
        <v>18.739270000000001</v>
      </c>
      <c r="C125" s="38">
        <v>19.290424999999999</v>
      </c>
      <c r="D125" s="38">
        <v>19.014847499999998</v>
      </c>
    </row>
    <row r="126" spans="1:4" x14ac:dyDescent="0.25">
      <c r="A126" s="41">
        <v>42125</v>
      </c>
      <c r="B126" s="38">
        <v>18.739270000000001</v>
      </c>
      <c r="C126" s="38">
        <v>19.290424999999999</v>
      </c>
      <c r="D126" s="38">
        <v>19.014847499999998</v>
      </c>
    </row>
    <row r="127" spans="1:4" x14ac:dyDescent="0.25">
      <c r="A127" s="41">
        <v>42156</v>
      </c>
      <c r="B127" s="38">
        <v>18.739270000000001</v>
      </c>
      <c r="C127" s="38">
        <v>19.290424999999999</v>
      </c>
      <c r="D127" s="38">
        <v>19.014847499999998</v>
      </c>
    </row>
    <row r="128" spans="1:4" x14ac:dyDescent="0.25">
      <c r="A128" s="41">
        <v>42186</v>
      </c>
      <c r="B128" s="38">
        <v>18.739270000000001</v>
      </c>
      <c r="C128" s="38">
        <v>19.290424999999999</v>
      </c>
      <c r="D128" s="38">
        <v>19.014847499999998</v>
      </c>
    </row>
    <row r="129" spans="1:4" x14ac:dyDescent="0.25">
      <c r="A129" s="41">
        <v>42217</v>
      </c>
      <c r="B129" s="38">
        <v>18.188099999999999</v>
      </c>
      <c r="C129" s="38">
        <v>19.290424999999999</v>
      </c>
      <c r="D129" s="38">
        <v>18.7393</v>
      </c>
    </row>
    <row r="130" spans="1:4" x14ac:dyDescent="0.25">
      <c r="A130" s="41">
        <v>42248</v>
      </c>
      <c r="B130" s="38">
        <v>18.188099999999999</v>
      </c>
      <c r="C130" s="38">
        <v>19.290424999999999</v>
      </c>
      <c r="D130" s="38">
        <v>18.7393</v>
      </c>
    </row>
    <row r="131" spans="1:4" x14ac:dyDescent="0.25">
      <c r="A131" s="41">
        <v>42278</v>
      </c>
      <c r="B131" s="38">
        <v>18.188099999999999</v>
      </c>
      <c r="C131" s="38">
        <v>19.290424999999999</v>
      </c>
      <c r="D131" s="38">
        <v>18.7393</v>
      </c>
    </row>
    <row r="132" spans="1:4" x14ac:dyDescent="0.25">
      <c r="A132" s="41">
        <v>42309</v>
      </c>
      <c r="B132" s="38">
        <v>18.188099999999999</v>
      </c>
      <c r="C132" s="38">
        <v>19.290424999999999</v>
      </c>
      <c r="D132" s="38">
        <v>18.7393</v>
      </c>
    </row>
    <row r="133" spans="1:4" ht="15.75" thickBot="1" x14ac:dyDescent="0.3">
      <c r="A133" s="41">
        <v>42339</v>
      </c>
      <c r="B133" s="38">
        <v>17.637</v>
      </c>
      <c r="C133" s="38">
        <v>18.7393</v>
      </c>
      <c r="D133" s="38">
        <v>18.188099999999999</v>
      </c>
    </row>
    <row r="134" spans="1:4" x14ac:dyDescent="0.25">
      <c r="A134" s="55">
        <v>42370</v>
      </c>
      <c r="B134" s="59">
        <v>17.637</v>
      </c>
      <c r="C134" s="59">
        <v>18.7393</v>
      </c>
      <c r="D134" s="60">
        <v>18.188099999999999</v>
      </c>
    </row>
    <row r="135" spans="1:4" x14ac:dyDescent="0.25">
      <c r="A135" s="56">
        <v>42401</v>
      </c>
      <c r="B135" s="38">
        <v>17.637</v>
      </c>
      <c r="C135" s="38">
        <v>18.7393</v>
      </c>
      <c r="D135" s="58">
        <v>18.188099999999999</v>
      </c>
    </row>
    <row r="136" spans="1:4" x14ac:dyDescent="0.25">
      <c r="A136" s="56">
        <v>42430</v>
      </c>
      <c r="B136" s="38">
        <v>17.637</v>
      </c>
      <c r="C136" s="38">
        <v>18.7393</v>
      </c>
      <c r="D136" s="58">
        <v>18.188099999999999</v>
      </c>
    </row>
    <row r="137" spans="1:4" x14ac:dyDescent="0.25">
      <c r="A137" s="56">
        <v>42461</v>
      </c>
      <c r="B137" s="38">
        <v>17.637</v>
      </c>
      <c r="C137" s="38">
        <v>18.187999999999999</v>
      </c>
      <c r="D137" s="58">
        <v>17.911999999999999</v>
      </c>
    </row>
    <row r="138" spans="1:4" x14ac:dyDescent="0.25">
      <c r="A138" s="56">
        <v>42491</v>
      </c>
      <c r="B138" s="38">
        <v>17.637</v>
      </c>
      <c r="C138" s="38">
        <v>18.188099999999999</v>
      </c>
      <c r="D138" s="58">
        <v>17.912500000000001</v>
      </c>
    </row>
    <row r="139" spans="1:4" x14ac:dyDescent="0.25">
      <c r="A139" s="56">
        <v>42522</v>
      </c>
      <c r="B139" s="38">
        <v>17.637</v>
      </c>
      <c r="C139" s="38">
        <v>18.188099999999999</v>
      </c>
      <c r="D139" s="58">
        <v>17.913</v>
      </c>
    </row>
    <row r="140" spans="1:4" x14ac:dyDescent="0.25">
      <c r="A140" s="56">
        <v>42552</v>
      </c>
      <c r="B140" s="38">
        <v>17.637</v>
      </c>
      <c r="C140" s="38">
        <v>18.188099999999999</v>
      </c>
      <c r="D140" s="58">
        <v>17.912500000000001</v>
      </c>
    </row>
    <row r="141" spans="1:4" x14ac:dyDescent="0.25">
      <c r="A141" s="56">
        <v>42583</v>
      </c>
      <c r="B141" s="38">
        <v>17.085799999999999</v>
      </c>
      <c r="C141" s="38">
        <v>17.637</v>
      </c>
      <c r="D141" s="58">
        <v>17.3614</v>
      </c>
    </row>
    <row r="142" spans="1:4" x14ac:dyDescent="0.25">
      <c r="A142" s="56">
        <v>42614</v>
      </c>
      <c r="B142" s="38">
        <v>17.085799999999999</v>
      </c>
      <c r="C142" s="38">
        <v>17.637</v>
      </c>
      <c r="D142" s="58">
        <v>17.3614</v>
      </c>
    </row>
    <row r="143" spans="1:4" x14ac:dyDescent="0.25">
      <c r="A143" s="56">
        <v>42644</v>
      </c>
      <c r="B143" s="38">
        <v>16.534700000000001</v>
      </c>
      <c r="C143" s="38">
        <v>17.637</v>
      </c>
      <c r="D143" s="58">
        <v>17.085799999999999</v>
      </c>
    </row>
    <row r="144" spans="1:4" x14ac:dyDescent="0.25">
      <c r="A144" s="56">
        <v>42675</v>
      </c>
      <c r="B144" s="38">
        <v>16.534700000000001</v>
      </c>
      <c r="C144" s="38">
        <v>17.637</v>
      </c>
      <c r="D144" s="58">
        <v>17.085799999999999</v>
      </c>
    </row>
    <row r="145" spans="1:4" ht="15.75" thickBot="1" x14ac:dyDescent="0.3">
      <c r="A145" s="57">
        <v>42705</v>
      </c>
      <c r="B145" s="61">
        <v>17.085799999999999</v>
      </c>
      <c r="C145" s="61">
        <v>18.188099999999999</v>
      </c>
      <c r="D145" s="62">
        <v>17.637</v>
      </c>
    </row>
    <row r="146" spans="1:4" x14ac:dyDescent="0.25">
      <c r="A146" s="55">
        <v>42736</v>
      </c>
      <c r="B146" s="59">
        <v>17.637</v>
      </c>
      <c r="C146" s="59">
        <v>18.739000000000001</v>
      </c>
      <c r="D146" s="60">
        <v>18.188099999999999</v>
      </c>
    </row>
    <row r="147" spans="1:4" x14ac:dyDescent="0.25">
      <c r="A147" s="56">
        <v>42767</v>
      </c>
      <c r="B147" s="38">
        <v>18.188099999999999</v>
      </c>
      <c r="C147" s="38">
        <v>18.739000000000001</v>
      </c>
      <c r="D147" s="58">
        <v>18.463999999999999</v>
      </c>
    </row>
    <row r="148" spans="1:4" x14ac:dyDescent="0.25">
      <c r="A148" s="56">
        <v>42795</v>
      </c>
      <c r="B148" s="38">
        <v>18.187999999999999</v>
      </c>
      <c r="C148" s="38">
        <v>18.739000000000001</v>
      </c>
      <c r="D148" s="58">
        <v>18.463999999999999</v>
      </c>
    </row>
    <row r="149" spans="1:4" x14ac:dyDescent="0.25">
      <c r="A149" s="56">
        <v>42826</v>
      </c>
      <c r="B149" s="38">
        <v>18.187999999999999</v>
      </c>
      <c r="C149" s="38">
        <v>18.739000000000001</v>
      </c>
      <c r="D149" s="58">
        <v>18.463999999999999</v>
      </c>
    </row>
    <row r="150" spans="1:4" x14ac:dyDescent="0.25">
      <c r="A150" s="56">
        <v>42856</v>
      </c>
      <c r="B150" s="38">
        <v>18.188099999999999</v>
      </c>
      <c r="C150" s="38">
        <v>18.7393</v>
      </c>
      <c r="D150" s="58">
        <v>18.463699999999999</v>
      </c>
    </row>
    <row r="151" spans="1:4" x14ac:dyDescent="0.25">
      <c r="A151" s="56">
        <v>42887</v>
      </c>
      <c r="B151" s="38">
        <v>17.967700000000001</v>
      </c>
      <c r="C151" s="38">
        <v>18.188099999999999</v>
      </c>
      <c r="D151" s="58">
        <v>18.0779</v>
      </c>
    </row>
    <row r="152" spans="1:4" x14ac:dyDescent="0.25">
      <c r="A152" s="56">
        <v>42917</v>
      </c>
      <c r="B152" s="38">
        <v>17.967700000000001</v>
      </c>
      <c r="C152" s="38">
        <v>18.188099999999999</v>
      </c>
      <c r="D152" s="58">
        <v>18.0779</v>
      </c>
    </row>
    <row r="153" spans="1:4" x14ac:dyDescent="0.25">
      <c r="A153" s="56">
        <v>42948</v>
      </c>
      <c r="B153" s="38">
        <v>17.637</v>
      </c>
      <c r="C153" s="38">
        <v>18.188099999999999</v>
      </c>
      <c r="D153" s="58">
        <v>17.912500000000001</v>
      </c>
    </row>
    <row r="154" spans="1:4" x14ac:dyDescent="0.25">
      <c r="A154" s="56">
        <v>42979</v>
      </c>
      <c r="B154" s="38">
        <v>17.637</v>
      </c>
      <c r="C154" s="38">
        <v>18.188099999999999</v>
      </c>
      <c r="D154" s="58">
        <v>17.912500000000001</v>
      </c>
    </row>
    <row r="155" spans="1:4" x14ac:dyDescent="0.25">
      <c r="A155" s="56">
        <v>43009</v>
      </c>
      <c r="B155" s="38">
        <v>17.637</v>
      </c>
      <c r="C155" s="38">
        <v>18.188099999999999</v>
      </c>
      <c r="D155" s="58">
        <v>17.912500000000001</v>
      </c>
    </row>
    <row r="156" spans="1:4" x14ac:dyDescent="0.25">
      <c r="A156" s="56">
        <v>43040</v>
      </c>
      <c r="B156" s="38">
        <v>17.637</v>
      </c>
      <c r="C156" s="38">
        <v>18.188099999999999</v>
      </c>
      <c r="D156" s="58">
        <v>17.912500000000001</v>
      </c>
    </row>
    <row r="157" spans="1:4" ht="15.75" thickBot="1" x14ac:dyDescent="0.3">
      <c r="A157" s="57">
        <v>43070</v>
      </c>
      <c r="B157" s="61">
        <v>17.637</v>
      </c>
      <c r="C157" s="61">
        <v>18.188099999999999</v>
      </c>
      <c r="D157" s="62">
        <v>17.912500000000001</v>
      </c>
    </row>
    <row r="158" spans="1:4" x14ac:dyDescent="0.25">
      <c r="A158" s="56">
        <v>43101</v>
      </c>
      <c r="B158" s="38">
        <v>17.637</v>
      </c>
      <c r="C158" s="38">
        <v>18.188099999999999</v>
      </c>
      <c r="D158" s="58">
        <v>17.912500000000001</v>
      </c>
    </row>
    <row r="159" spans="1:4" x14ac:dyDescent="0.25">
      <c r="A159" s="56">
        <v>43132</v>
      </c>
      <c r="B159" s="38">
        <v>17.637</v>
      </c>
      <c r="C159" s="38">
        <v>18.187999999999999</v>
      </c>
      <c r="D159" s="58">
        <v>19.912500000000001</v>
      </c>
    </row>
    <row r="160" spans="1:4" x14ac:dyDescent="0.25">
      <c r="A160" s="56">
        <v>43160</v>
      </c>
      <c r="B160" s="38">
        <v>18.4086</v>
      </c>
      <c r="C160" s="38">
        <v>18.959700000000002</v>
      </c>
      <c r="D160" s="58">
        <v>18.684200000000001</v>
      </c>
    </row>
    <row r="161" spans="1:11" x14ac:dyDescent="0.25">
      <c r="A161" s="56">
        <v>43191</v>
      </c>
      <c r="B161" s="38">
        <v>18.188099999999999</v>
      </c>
      <c r="C161" s="38">
        <v>18.573899999999998</v>
      </c>
      <c r="D161" s="58">
        <v>18.573899999999998</v>
      </c>
    </row>
    <row r="162" spans="1:11" x14ac:dyDescent="0.25">
      <c r="A162" s="56">
        <v>43221</v>
      </c>
      <c r="B162" s="38">
        <v>18.518799999999999</v>
      </c>
      <c r="C162" s="38">
        <v>19.29</v>
      </c>
      <c r="D162" s="58">
        <v>18.904599999999999</v>
      </c>
    </row>
    <row r="163" spans="1:11" x14ac:dyDescent="0.25">
      <c r="A163" s="56">
        <v>43252</v>
      </c>
      <c r="B163" s="38">
        <v>18.518999999999998</v>
      </c>
      <c r="C163" s="38">
        <v>19.29</v>
      </c>
      <c r="D163" s="58">
        <v>18.905000000000001</v>
      </c>
    </row>
    <row r="164" spans="1:11" x14ac:dyDescent="0.25">
      <c r="A164" s="56">
        <v>43282</v>
      </c>
      <c r="B164" s="38">
        <v>18.850000000000001</v>
      </c>
      <c r="C164" s="38">
        <v>19.620999999999999</v>
      </c>
      <c r="D164" s="58">
        <v>19.234999999999999</v>
      </c>
      <c r="G164" s="12"/>
      <c r="H164" s="12"/>
      <c r="I164" s="12"/>
    </row>
    <row r="165" spans="1:11" x14ac:dyDescent="0.25">
      <c r="A165" s="56">
        <v>43313</v>
      </c>
      <c r="B165" s="38">
        <v>18.850000000000001</v>
      </c>
      <c r="C165" s="38">
        <v>19.620999999999999</v>
      </c>
      <c r="D165" s="58">
        <v>19.234999999999999</v>
      </c>
      <c r="F165" s="81"/>
      <c r="G165" s="12"/>
      <c r="H165" s="12"/>
      <c r="I165" s="12"/>
    </row>
    <row r="166" spans="1:11" x14ac:dyDescent="0.25">
      <c r="A166" s="56">
        <v>43344</v>
      </c>
      <c r="B166" s="38">
        <v>18.850000000000001</v>
      </c>
      <c r="C166" s="38">
        <v>19.620999999999999</v>
      </c>
      <c r="D166" s="58">
        <v>19.234999999999999</v>
      </c>
      <c r="F166" s="81"/>
      <c r="G166" s="12"/>
      <c r="H166" s="12"/>
      <c r="I166" s="12"/>
    </row>
    <row r="167" spans="1:11" x14ac:dyDescent="0.25">
      <c r="A167" s="56">
        <v>43374</v>
      </c>
      <c r="B167" s="46">
        <v>18.959700000000002</v>
      </c>
      <c r="C167" s="46">
        <v>19.8416</v>
      </c>
      <c r="D167" s="70">
        <v>19.400700000000001</v>
      </c>
      <c r="F167" s="81"/>
      <c r="G167" s="12"/>
      <c r="H167" s="12"/>
      <c r="I167" s="12"/>
    </row>
    <row r="168" spans="1:11" x14ac:dyDescent="0.25">
      <c r="A168" s="56">
        <v>43405</v>
      </c>
      <c r="B168" s="46">
        <v>18.959700000000002</v>
      </c>
      <c r="C168" s="46">
        <v>19.8416</v>
      </c>
      <c r="D168" s="70">
        <v>19.400700000000001</v>
      </c>
      <c r="J168" t="s">
        <v>18</v>
      </c>
      <c r="K168" t="s">
        <v>18</v>
      </c>
    </row>
    <row r="169" spans="1:11" x14ac:dyDescent="0.25">
      <c r="A169" s="56">
        <v>43435</v>
      </c>
      <c r="B169" s="46">
        <v>18.959700000000002</v>
      </c>
      <c r="C169" s="46">
        <v>19.8416</v>
      </c>
      <c r="D169" s="70">
        <v>19.400700000000001</v>
      </c>
    </row>
    <row r="170" spans="1:11" x14ac:dyDescent="0.25">
      <c r="A170" s="123">
        <v>43466</v>
      </c>
      <c r="B170" s="124">
        <v>18.959700000000002</v>
      </c>
      <c r="C170" s="124">
        <v>19.8416</v>
      </c>
      <c r="D170" s="125">
        <v>19.400700000000001</v>
      </c>
    </row>
    <row r="171" spans="1:11" x14ac:dyDescent="0.25">
      <c r="A171" s="126">
        <v>43497</v>
      </c>
      <c r="B171" s="46">
        <v>20.392700000000001</v>
      </c>
      <c r="C171" s="46">
        <v>21.2746</v>
      </c>
      <c r="D171" s="127">
        <v>20.8337</v>
      </c>
    </row>
    <row r="172" spans="1:11" x14ac:dyDescent="0.25">
      <c r="A172" s="126">
        <v>43525</v>
      </c>
      <c r="B172" s="46">
        <v>20.723400000000002</v>
      </c>
      <c r="C172" s="46">
        <v>21.384799999999998</v>
      </c>
      <c r="D172" s="127">
        <v>21.054099999999998</v>
      </c>
    </row>
    <row r="173" spans="1:11" x14ac:dyDescent="0.25">
      <c r="A173" s="126">
        <v>43556</v>
      </c>
      <c r="B173" s="46">
        <v>21.384799999999998</v>
      </c>
      <c r="C173" s="46">
        <v>22.046199999999999</v>
      </c>
      <c r="D173" s="127">
        <v>21.715499999999999</v>
      </c>
    </row>
    <row r="174" spans="1:11" x14ac:dyDescent="0.25">
      <c r="A174" s="126">
        <v>43586</v>
      </c>
      <c r="B174" s="46">
        <v>22.046199999999999</v>
      </c>
      <c r="C174" s="46">
        <v>22.5974</v>
      </c>
      <c r="D174" s="127">
        <v>22.3218</v>
      </c>
    </row>
    <row r="175" spans="1:11" x14ac:dyDescent="0.25">
      <c r="A175" s="126">
        <v>43617</v>
      </c>
      <c r="B175" s="46">
        <v>22.046199999999999</v>
      </c>
      <c r="C175" s="46">
        <v>22.5974</v>
      </c>
      <c r="D175" s="127">
        <v>22.3218</v>
      </c>
    </row>
    <row r="176" spans="1:11" x14ac:dyDescent="0.25">
      <c r="A176" s="126">
        <v>43647</v>
      </c>
      <c r="B176" s="46">
        <v>22.046199999999999</v>
      </c>
      <c r="C176" s="46">
        <v>22.5974</v>
      </c>
      <c r="D176" s="127">
        <v>22.3218</v>
      </c>
    </row>
    <row r="177" spans="1:4" x14ac:dyDescent="0.25">
      <c r="A177" s="126">
        <v>43678</v>
      </c>
      <c r="B177" s="46">
        <v>22.046199999999999</v>
      </c>
      <c r="C177" s="46">
        <v>22.5974</v>
      </c>
      <c r="D177" s="127">
        <v>22.3218</v>
      </c>
    </row>
    <row r="178" spans="1:4" x14ac:dyDescent="0.25">
      <c r="A178" s="126">
        <v>43709</v>
      </c>
      <c r="B178" s="46">
        <v>22.487100000000002</v>
      </c>
      <c r="C178" s="46">
        <v>23.0383</v>
      </c>
      <c r="D178" s="127">
        <v>22.762699999999999</v>
      </c>
    </row>
    <row r="179" spans="1:4" x14ac:dyDescent="0.25">
      <c r="A179" s="126">
        <v>43739</v>
      </c>
      <c r="B179" s="46">
        <v>22.487100000000002</v>
      </c>
      <c r="C179" s="46">
        <v>23.0383</v>
      </c>
      <c r="D179" s="127">
        <v>22.762699999999999</v>
      </c>
    </row>
    <row r="180" spans="1:4" x14ac:dyDescent="0.25">
      <c r="A180" s="126">
        <v>43770</v>
      </c>
      <c r="B180" s="46">
        <v>22.376899999999999</v>
      </c>
      <c r="C180" s="46">
        <v>22.928000000000001</v>
      </c>
      <c r="D180" s="127">
        <v>22.6525</v>
      </c>
    </row>
    <row r="181" spans="1:4" ht="15.75" thickBot="1" x14ac:dyDescent="0.3">
      <c r="A181" s="126">
        <v>43800</v>
      </c>
      <c r="B181" s="46">
        <v>22.376899999999999</v>
      </c>
      <c r="C181" s="46">
        <v>22.928000000000001</v>
      </c>
      <c r="D181" s="127">
        <v>22.6525</v>
      </c>
    </row>
    <row r="182" spans="1:4" x14ac:dyDescent="0.25">
      <c r="A182" s="55">
        <v>43831</v>
      </c>
      <c r="B182" s="68">
        <v>22.376899999999999</v>
      </c>
      <c r="C182" s="68">
        <v>22.928000000000001</v>
      </c>
      <c r="D182" s="69">
        <v>22.6525</v>
      </c>
    </row>
    <row r="183" spans="1:4" x14ac:dyDescent="0.25">
      <c r="A183" s="56">
        <v>43862</v>
      </c>
      <c r="B183" s="46">
        <v>22.376899999999999</v>
      </c>
      <c r="C183" s="46">
        <v>22.928000000000001</v>
      </c>
      <c r="D183" s="70">
        <v>22.6525</v>
      </c>
    </row>
    <row r="184" spans="1:4" x14ac:dyDescent="0.25">
      <c r="A184" s="56">
        <v>43891</v>
      </c>
      <c r="B184" s="46">
        <v>21.825700000000001</v>
      </c>
      <c r="C184" s="46">
        <v>22.376899999999999</v>
      </c>
      <c r="D184" s="70">
        <v>22.101299999999998</v>
      </c>
    </row>
    <row r="185" spans="1:4" x14ac:dyDescent="0.25">
      <c r="A185" s="56">
        <v>43922</v>
      </c>
      <c r="B185" s="46">
        <v>17.416499999999999</v>
      </c>
      <c r="C185" s="46">
        <v>17.857399999999998</v>
      </c>
      <c r="D185" s="70">
        <v>17.637</v>
      </c>
    </row>
    <row r="186" spans="1:4" x14ac:dyDescent="0.25">
      <c r="A186" s="56">
        <v>43952</v>
      </c>
      <c r="B186" s="46">
        <v>17.416499999999999</v>
      </c>
      <c r="C186" s="46">
        <v>17.857399999999998</v>
      </c>
      <c r="D186" s="70">
        <v>17.637</v>
      </c>
    </row>
    <row r="187" spans="1:4" x14ac:dyDescent="0.25">
      <c r="A187" s="56">
        <v>43983</v>
      </c>
      <c r="B187" s="46">
        <v>17.196000000000002</v>
      </c>
      <c r="C187" s="46">
        <v>17.637</v>
      </c>
      <c r="D187" s="70">
        <v>17.416499999999999</v>
      </c>
    </row>
    <row r="188" spans="1:4" x14ac:dyDescent="0.25">
      <c r="A188" s="56">
        <v>44013</v>
      </c>
      <c r="B188" s="46">
        <v>15.5426</v>
      </c>
      <c r="C188" s="46">
        <v>18.188099999999999</v>
      </c>
      <c r="D188" s="70">
        <v>16.865300000000001</v>
      </c>
    </row>
    <row r="189" spans="1:4" x14ac:dyDescent="0.25">
      <c r="A189" s="56">
        <v>44044</v>
      </c>
      <c r="B189" s="46">
        <v>15.5426</v>
      </c>
      <c r="C189" s="46">
        <v>18.188099999999999</v>
      </c>
      <c r="D189" s="70">
        <v>16.865300000000001</v>
      </c>
    </row>
    <row r="190" spans="1:4" x14ac:dyDescent="0.25">
      <c r="A190" s="56">
        <v>44075</v>
      </c>
      <c r="B190" s="46">
        <v>17.857399999999998</v>
      </c>
      <c r="C190" s="46">
        <v>18.518799999999999</v>
      </c>
      <c r="D190" s="70">
        <v>18.188099999999999</v>
      </c>
    </row>
    <row r="191" spans="1:4" x14ac:dyDescent="0.25">
      <c r="A191" s="56">
        <v>44105</v>
      </c>
      <c r="B191" s="46">
        <v>17.857399999999998</v>
      </c>
      <c r="C191" s="46">
        <v>18.4086</v>
      </c>
      <c r="D191" s="70">
        <v>18.132999999999999</v>
      </c>
    </row>
    <row r="192" spans="1:4" x14ac:dyDescent="0.25">
      <c r="A192" s="56">
        <v>44136</v>
      </c>
      <c r="B192" s="46">
        <v>17.857399999999998</v>
      </c>
      <c r="C192" s="46">
        <v>18.4086</v>
      </c>
      <c r="D192" s="70">
        <v>18.132999999999999</v>
      </c>
    </row>
    <row r="193" spans="1:4" ht="15.75" thickBot="1" x14ac:dyDescent="0.3">
      <c r="A193" s="57">
        <v>44166</v>
      </c>
      <c r="B193" s="71">
        <v>17.857399999999998</v>
      </c>
      <c r="C193" s="71">
        <v>18.4086</v>
      </c>
      <c r="D193" s="72">
        <v>18.132999999999999</v>
      </c>
    </row>
    <row r="194" spans="1:4" x14ac:dyDescent="0.25">
      <c r="A194" s="41">
        <v>44197</v>
      </c>
      <c r="B194" s="46">
        <v>17.857399999999998</v>
      </c>
      <c r="C194" s="46">
        <v>18.4086</v>
      </c>
      <c r="D194" s="46">
        <v>18.132999999999999</v>
      </c>
    </row>
    <row r="195" spans="1:4" x14ac:dyDescent="0.25">
      <c r="A195" s="41">
        <v>44228</v>
      </c>
      <c r="B195" s="46">
        <v>17.085799999999999</v>
      </c>
      <c r="C195" s="46">
        <v>17.637</v>
      </c>
      <c r="D195" s="46">
        <v>17.3614</v>
      </c>
    </row>
    <row r="196" spans="1:4" x14ac:dyDescent="0.25">
      <c r="A196" s="41">
        <v>44256</v>
      </c>
      <c r="B196" s="46">
        <v>17.085799999999999</v>
      </c>
      <c r="C196" s="46">
        <v>17.637</v>
      </c>
      <c r="D196" s="46">
        <v>17.3614</v>
      </c>
    </row>
    <row r="197" spans="1:4" x14ac:dyDescent="0.25">
      <c r="A197" s="41">
        <v>44287</v>
      </c>
      <c r="B197" s="46">
        <v>17.085799999999999</v>
      </c>
      <c r="C197" s="46">
        <v>17.637</v>
      </c>
      <c r="D197" s="46">
        <v>17.3614</v>
      </c>
    </row>
    <row r="198" spans="1:4" x14ac:dyDescent="0.25">
      <c r="A198" s="41">
        <v>44317</v>
      </c>
      <c r="B198" s="46">
        <v>17.085799999999999</v>
      </c>
      <c r="C198" s="46">
        <v>17.637</v>
      </c>
      <c r="D198" s="46">
        <v>17.3614</v>
      </c>
    </row>
    <row r="199" spans="1:4" x14ac:dyDescent="0.25">
      <c r="A199" s="41">
        <v>44348</v>
      </c>
      <c r="B199" s="46">
        <v>17.085799999999999</v>
      </c>
      <c r="C199" s="46">
        <v>17.637</v>
      </c>
      <c r="D199" s="46">
        <v>17.3614</v>
      </c>
    </row>
    <row r="200" spans="1:4" x14ac:dyDescent="0.25">
      <c r="A200" s="41">
        <v>44378</v>
      </c>
      <c r="B200" s="38">
        <v>17.637</v>
      </c>
      <c r="C200" s="38">
        <v>18.188099999999999</v>
      </c>
      <c r="D200" s="38">
        <v>17.912500000000001</v>
      </c>
    </row>
    <row r="201" spans="1:4" x14ac:dyDescent="0.25">
      <c r="A201" s="41">
        <v>44409</v>
      </c>
      <c r="B201" s="38">
        <v>17.637</v>
      </c>
      <c r="C201" s="38">
        <v>18.188099999999999</v>
      </c>
      <c r="D201" s="38">
        <v>17.912500000000001</v>
      </c>
    </row>
    <row r="202" spans="1:4" x14ac:dyDescent="0.25">
      <c r="A202" s="41">
        <v>44440</v>
      </c>
      <c r="B202" s="38">
        <v>17.637</v>
      </c>
      <c r="C202" s="38">
        <v>18.188099999999999</v>
      </c>
      <c r="D202" s="38">
        <v>17.912500000000001</v>
      </c>
    </row>
    <row r="203" spans="1:4" x14ac:dyDescent="0.25">
      <c r="A203" s="41">
        <v>44470</v>
      </c>
      <c r="B203" s="38">
        <v>17.637</v>
      </c>
      <c r="C203" s="38">
        <v>18.188099999999999</v>
      </c>
      <c r="D203" s="38">
        <v>17.912500000000001</v>
      </c>
    </row>
    <row r="204" spans="1:4" x14ac:dyDescent="0.25">
      <c r="A204" s="41">
        <v>44501</v>
      </c>
      <c r="B204" s="38">
        <v>17.637</v>
      </c>
      <c r="C204" s="38">
        <v>18.188099999999999</v>
      </c>
      <c r="D204" s="38">
        <v>17.912500000000001</v>
      </c>
    </row>
    <row r="205" spans="1:4" x14ac:dyDescent="0.25">
      <c r="A205" s="41">
        <v>44531</v>
      </c>
      <c r="B205" s="38">
        <v>17.637</v>
      </c>
      <c r="C205" s="38">
        <v>18.188099999999999</v>
      </c>
      <c r="D205" s="38">
        <v>17.912500000000001</v>
      </c>
    </row>
    <row r="206" spans="1:4" x14ac:dyDescent="0.25">
      <c r="A206" s="41">
        <v>44562</v>
      </c>
      <c r="B206" s="38">
        <v>17.637</v>
      </c>
      <c r="C206" s="38">
        <v>18.188099999999999</v>
      </c>
      <c r="D206" s="38">
        <v>17.912500000000001</v>
      </c>
    </row>
    <row r="207" spans="1:4" x14ac:dyDescent="0.25">
      <c r="A207" s="41">
        <v>44593</v>
      </c>
      <c r="B207" s="38">
        <v>18.7393</v>
      </c>
      <c r="C207" s="38">
        <v>19.8416</v>
      </c>
      <c r="D207" s="38">
        <v>19.290400000000002</v>
      </c>
    </row>
    <row r="208" spans="1:4" x14ac:dyDescent="0.25">
      <c r="A208" s="41">
        <v>44621</v>
      </c>
      <c r="B208" s="38"/>
      <c r="C208" s="38"/>
      <c r="D208" s="38"/>
    </row>
    <row r="209" spans="1:4" x14ac:dyDescent="0.25">
      <c r="A209" s="41">
        <v>44652</v>
      </c>
      <c r="B209" s="38"/>
      <c r="C209" s="38"/>
      <c r="D209" s="38"/>
    </row>
    <row r="210" spans="1:4" x14ac:dyDescent="0.25">
      <c r="A210" s="41">
        <v>44682</v>
      </c>
      <c r="B210" s="38"/>
      <c r="C210" s="38"/>
      <c r="D210" s="38"/>
    </row>
    <row r="211" spans="1:4" x14ac:dyDescent="0.25">
      <c r="A211" s="41">
        <v>44713</v>
      </c>
      <c r="B211" s="38"/>
      <c r="C211" s="38"/>
      <c r="D211" s="38"/>
    </row>
    <row r="212" spans="1:4" x14ac:dyDescent="0.25">
      <c r="A212" s="41">
        <v>44743</v>
      </c>
      <c r="B212" s="38"/>
      <c r="C212" s="38"/>
      <c r="D212" s="38"/>
    </row>
    <row r="213" spans="1:4" x14ac:dyDescent="0.25">
      <c r="A213" s="41">
        <v>44774</v>
      </c>
      <c r="B213" s="38"/>
      <c r="C213" s="38"/>
      <c r="D213" s="38"/>
    </row>
    <row r="214" spans="1:4" x14ac:dyDescent="0.25">
      <c r="A214" s="41">
        <v>44805</v>
      </c>
      <c r="B214" s="38"/>
      <c r="C214" s="38"/>
      <c r="D214" s="38"/>
    </row>
    <row r="215" spans="1:4" x14ac:dyDescent="0.25">
      <c r="A215" s="41">
        <v>44835</v>
      </c>
      <c r="B215" s="38"/>
      <c r="C215" s="38"/>
      <c r="D215" s="38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251"/>
  <sheetViews>
    <sheetView zoomScale="55" zoomScaleNormal="55" workbookViewId="0">
      <pane ySplit="1" topLeftCell="A194" activePane="bottomLeft" state="frozenSplit"/>
      <selection pane="bottomLeft" activeCell="I255" sqref="I255"/>
    </sheetView>
  </sheetViews>
  <sheetFormatPr baseColWidth="10" defaultColWidth="11.42578125" defaultRowHeight="15.75" x14ac:dyDescent="0.25"/>
  <cols>
    <col min="1" max="1" width="11.42578125" style="101" customWidth="1"/>
    <col min="2" max="16384" width="11.42578125" style="83"/>
  </cols>
  <sheetData>
    <row r="1" spans="1:6" x14ac:dyDescent="0.25">
      <c r="A1" s="82" t="s">
        <v>19</v>
      </c>
      <c r="F1" s="83" t="s">
        <v>20</v>
      </c>
    </row>
    <row r="3" spans="1:6" x14ac:dyDescent="0.25">
      <c r="A3" s="84" t="s">
        <v>1</v>
      </c>
      <c r="B3" s="85" t="s">
        <v>15</v>
      </c>
      <c r="C3" s="85" t="s">
        <v>16</v>
      </c>
      <c r="D3" s="85" t="s">
        <v>17</v>
      </c>
      <c r="E3" s="186" t="s">
        <v>67</v>
      </c>
    </row>
    <row r="4" spans="1:6" x14ac:dyDescent="0.25">
      <c r="A4" s="86">
        <v>37196</v>
      </c>
      <c r="B4" s="87">
        <v>4.1890000000000001</v>
      </c>
      <c r="C4" s="87">
        <v>4.4640000000000004</v>
      </c>
      <c r="D4" s="87">
        <v>4.327</v>
      </c>
      <c r="E4" s="185"/>
    </row>
    <row r="5" spans="1:6" x14ac:dyDescent="0.25">
      <c r="A5" s="88" t="s">
        <v>21</v>
      </c>
      <c r="B5" s="87">
        <v>3.7480000000000002</v>
      </c>
      <c r="C5" s="87">
        <v>3.968</v>
      </c>
      <c r="D5" s="87">
        <v>3.8580000000000001</v>
      </c>
      <c r="E5" s="185"/>
    </row>
    <row r="6" spans="1:6" x14ac:dyDescent="0.25">
      <c r="A6" s="88" t="s">
        <v>22</v>
      </c>
      <c r="B6" s="87">
        <v>2.6459999999999999</v>
      </c>
      <c r="C6" s="87">
        <v>2.7559999999999998</v>
      </c>
      <c r="D6" s="87">
        <v>2.7010000000000001</v>
      </c>
      <c r="E6" s="185"/>
    </row>
    <row r="7" spans="1:6" x14ac:dyDescent="0.25">
      <c r="A7" s="86">
        <v>37316</v>
      </c>
      <c r="B7" s="87">
        <v>2.6459999999999999</v>
      </c>
      <c r="C7" s="87">
        <v>2.7559999999999998</v>
      </c>
      <c r="D7" s="87">
        <v>2.7010000000000001</v>
      </c>
      <c r="E7" s="185"/>
    </row>
    <row r="8" spans="1:6" x14ac:dyDescent="0.25">
      <c r="A8" s="88" t="s">
        <v>23</v>
      </c>
      <c r="B8" s="87">
        <v>2.6459999999999999</v>
      </c>
      <c r="C8" s="87">
        <v>2.7559999999999998</v>
      </c>
      <c r="D8" s="87">
        <v>2.7010000000000001</v>
      </c>
      <c r="E8" s="185"/>
    </row>
    <row r="9" spans="1:6" x14ac:dyDescent="0.25">
      <c r="A9" s="88" t="s">
        <v>24</v>
      </c>
      <c r="B9" s="87">
        <v>2.6459999999999999</v>
      </c>
      <c r="C9" s="87">
        <v>2.7559999999999998</v>
      </c>
      <c r="D9" s="87">
        <v>2.7010000000000001</v>
      </c>
      <c r="E9" s="185"/>
    </row>
    <row r="10" spans="1:6" x14ac:dyDescent="0.25">
      <c r="A10" s="86">
        <v>37438</v>
      </c>
      <c r="B10" s="87">
        <v>2.8660000000000001</v>
      </c>
      <c r="C10" s="87">
        <v>3.5270000000000001</v>
      </c>
      <c r="D10" s="87">
        <v>3.1970000000000001</v>
      </c>
      <c r="E10" s="185"/>
    </row>
    <row r="11" spans="1:6" x14ac:dyDescent="0.25">
      <c r="A11" s="88" t="s">
        <v>25</v>
      </c>
      <c r="B11" s="87">
        <v>2.8660000000000001</v>
      </c>
      <c r="C11" s="87">
        <v>3.5270000000000001</v>
      </c>
      <c r="D11" s="87">
        <v>3.1970000000000001</v>
      </c>
      <c r="E11" s="185"/>
    </row>
    <row r="12" spans="1:6" x14ac:dyDescent="0.25">
      <c r="A12" s="86">
        <v>37530</v>
      </c>
      <c r="B12" s="87">
        <v>2.8660000000000001</v>
      </c>
      <c r="C12" s="87">
        <v>3.3069999999999999</v>
      </c>
      <c r="D12" s="87">
        <v>3.0870000000000002</v>
      </c>
      <c r="E12" s="185"/>
    </row>
    <row r="13" spans="1:6" x14ac:dyDescent="0.25">
      <c r="A13" s="86">
        <v>37561</v>
      </c>
      <c r="B13" s="87">
        <v>2.8660000000000001</v>
      </c>
      <c r="C13" s="87">
        <v>3.5270000000000001</v>
      </c>
      <c r="D13" s="87">
        <v>3.1970000000000001</v>
      </c>
      <c r="E13" s="185"/>
    </row>
    <row r="14" spans="1:6" x14ac:dyDescent="0.25">
      <c r="A14" s="88" t="s">
        <v>26</v>
      </c>
      <c r="B14" s="87">
        <v>3.0859999999999999</v>
      </c>
      <c r="C14" s="87">
        <v>3.7480000000000002</v>
      </c>
      <c r="D14" s="87">
        <v>3.4169999999999998</v>
      </c>
      <c r="E14" s="185"/>
    </row>
    <row r="15" spans="1:6" x14ac:dyDescent="0.25">
      <c r="A15" s="86">
        <v>37622</v>
      </c>
      <c r="B15" s="87">
        <v>3.3069999999999999</v>
      </c>
      <c r="C15" s="87">
        <v>3.8580000000000001</v>
      </c>
      <c r="D15" s="87">
        <v>3.5830000000000002</v>
      </c>
      <c r="E15" s="185"/>
    </row>
    <row r="16" spans="1:6" x14ac:dyDescent="0.25">
      <c r="A16" s="88" t="s">
        <v>27</v>
      </c>
      <c r="B16" s="87">
        <v>3.8580000000000001</v>
      </c>
      <c r="C16" s="87">
        <v>4.1890000000000001</v>
      </c>
      <c r="D16" s="87">
        <v>4.024</v>
      </c>
      <c r="E16" s="185"/>
    </row>
    <row r="17" spans="1:5" x14ac:dyDescent="0.25">
      <c r="A17" s="86">
        <v>37681</v>
      </c>
      <c r="B17" s="87">
        <v>4.1890000000000001</v>
      </c>
      <c r="C17" s="87">
        <v>4.4089999999999998</v>
      </c>
      <c r="D17" s="87">
        <v>4.2990000000000004</v>
      </c>
      <c r="E17" s="185"/>
    </row>
    <row r="18" spans="1:5" x14ac:dyDescent="0.25">
      <c r="A18" s="88" t="s">
        <v>28</v>
      </c>
      <c r="B18" s="87">
        <v>4.4089999999999998</v>
      </c>
      <c r="C18" s="87">
        <v>5.0709999999999997</v>
      </c>
      <c r="D18" s="87">
        <v>4.74</v>
      </c>
      <c r="E18" s="185"/>
    </row>
    <row r="19" spans="1:5" x14ac:dyDescent="0.25">
      <c r="A19" s="88" t="s">
        <v>29</v>
      </c>
      <c r="B19" s="87">
        <v>4.63</v>
      </c>
      <c r="C19" s="87">
        <v>5.0709999999999997</v>
      </c>
      <c r="D19" s="87">
        <v>4.851</v>
      </c>
      <c r="E19" s="185"/>
    </row>
    <row r="20" spans="1:5" x14ac:dyDescent="0.25">
      <c r="A20" s="86">
        <v>37773</v>
      </c>
      <c r="B20" s="87">
        <v>4.63</v>
      </c>
      <c r="C20" s="87">
        <v>5.0709999999999997</v>
      </c>
      <c r="D20" s="87">
        <v>4.851</v>
      </c>
      <c r="E20" s="185"/>
    </row>
    <row r="21" spans="1:5" x14ac:dyDescent="0.25">
      <c r="A21" s="86">
        <v>37803</v>
      </c>
      <c r="B21" s="87">
        <v>4.63</v>
      </c>
      <c r="C21" s="87">
        <v>5.5119999999999996</v>
      </c>
      <c r="D21" s="87">
        <v>5.0709999999999997</v>
      </c>
      <c r="E21" s="185"/>
    </row>
    <row r="22" spans="1:5" x14ac:dyDescent="0.25">
      <c r="A22" s="88" t="s">
        <v>30</v>
      </c>
      <c r="B22" s="87">
        <v>4.63</v>
      </c>
      <c r="C22" s="87">
        <v>5.5119999999999996</v>
      </c>
      <c r="D22" s="87">
        <v>5.0709999999999997</v>
      </c>
      <c r="E22" s="185"/>
    </row>
    <row r="23" spans="1:5" x14ac:dyDescent="0.25">
      <c r="A23" s="86">
        <v>37865</v>
      </c>
      <c r="B23" s="87">
        <v>4.63</v>
      </c>
      <c r="C23" s="87">
        <v>5.2910000000000004</v>
      </c>
      <c r="D23" s="87">
        <v>4.9610000000000003</v>
      </c>
      <c r="E23" s="185"/>
    </row>
    <row r="24" spans="1:5" x14ac:dyDescent="0.25">
      <c r="A24" s="86">
        <v>37895</v>
      </c>
      <c r="B24" s="87">
        <v>4.8499999999999996</v>
      </c>
      <c r="C24" s="87">
        <v>5.5119999999999996</v>
      </c>
      <c r="D24" s="87">
        <v>5.181</v>
      </c>
      <c r="E24" s="185"/>
    </row>
    <row r="25" spans="1:5" x14ac:dyDescent="0.25">
      <c r="A25" s="86">
        <v>37926</v>
      </c>
      <c r="B25" s="87">
        <v>5.0709999999999997</v>
      </c>
      <c r="C25" s="87">
        <v>5.7320000000000002</v>
      </c>
      <c r="D25" s="87">
        <v>5.4020000000000001</v>
      </c>
      <c r="E25" s="185"/>
    </row>
    <row r="26" spans="1:5" x14ac:dyDescent="0.25">
      <c r="A26" s="88" t="s">
        <v>31</v>
      </c>
      <c r="B26" s="87">
        <v>5.5119999999999996</v>
      </c>
      <c r="C26" s="87">
        <v>5.7320000000000002</v>
      </c>
      <c r="D26" s="87">
        <v>5.6219999999999999</v>
      </c>
      <c r="E26" s="185"/>
    </row>
    <row r="27" spans="1:5" x14ac:dyDescent="0.25">
      <c r="A27" s="86">
        <v>37987</v>
      </c>
      <c r="B27" s="87">
        <v>5.8419999999999996</v>
      </c>
      <c r="C27" s="87">
        <v>6.173</v>
      </c>
      <c r="D27" s="87">
        <v>6.008</v>
      </c>
      <c r="E27" s="185"/>
    </row>
    <row r="28" spans="1:5" x14ac:dyDescent="0.25">
      <c r="A28" s="88" t="s">
        <v>32</v>
      </c>
      <c r="B28" s="87">
        <v>6.6139999999999999</v>
      </c>
      <c r="C28" s="87">
        <v>7.165</v>
      </c>
      <c r="D28" s="87">
        <v>6.89</v>
      </c>
      <c r="E28" s="185"/>
    </row>
    <row r="29" spans="1:5" x14ac:dyDescent="0.25">
      <c r="A29" s="86">
        <v>38047</v>
      </c>
      <c r="B29" s="87">
        <v>8.3780000000000001</v>
      </c>
      <c r="C29" s="87">
        <v>9.0389999999999997</v>
      </c>
      <c r="D29" s="87">
        <v>8.7089999999999996</v>
      </c>
      <c r="E29" s="185"/>
    </row>
    <row r="30" spans="1:5" x14ac:dyDescent="0.25">
      <c r="A30" s="88" t="s">
        <v>33</v>
      </c>
      <c r="B30" s="87">
        <v>8.9290000000000003</v>
      </c>
      <c r="C30" s="87">
        <v>9.4250000000000007</v>
      </c>
      <c r="D30" s="87">
        <v>9.1769999999999996</v>
      </c>
      <c r="E30" s="185"/>
    </row>
    <row r="31" spans="1:5" x14ac:dyDescent="0.25">
      <c r="A31" s="88" t="s">
        <v>34</v>
      </c>
      <c r="B31" s="87">
        <v>9.48</v>
      </c>
      <c r="C31" s="87">
        <v>9.9209999999999994</v>
      </c>
      <c r="D31" s="87">
        <v>9.7010000000000005</v>
      </c>
      <c r="E31" s="185"/>
    </row>
    <row r="32" spans="1:5" x14ac:dyDescent="0.25">
      <c r="A32" s="86">
        <v>38139</v>
      </c>
      <c r="B32" s="87">
        <v>9.9209999999999994</v>
      </c>
      <c r="C32" s="87">
        <v>10.141</v>
      </c>
      <c r="D32" s="87">
        <v>10.031000000000001</v>
      </c>
      <c r="E32" s="185"/>
    </row>
    <row r="33" spans="1:5" x14ac:dyDescent="0.25">
      <c r="A33" s="86">
        <v>38169</v>
      </c>
      <c r="B33" s="87">
        <v>10.362</v>
      </c>
      <c r="C33" s="87">
        <v>11.023</v>
      </c>
      <c r="D33" s="87">
        <v>10.693</v>
      </c>
      <c r="E33" s="185"/>
    </row>
    <row r="34" spans="1:5" x14ac:dyDescent="0.25">
      <c r="A34" s="88" t="s">
        <v>35</v>
      </c>
      <c r="B34" s="87">
        <v>10.362</v>
      </c>
      <c r="C34" s="87">
        <v>11.023</v>
      </c>
      <c r="D34" s="87">
        <v>10.693</v>
      </c>
      <c r="E34" s="185"/>
    </row>
    <row r="35" spans="1:5" x14ac:dyDescent="0.25">
      <c r="A35" s="86">
        <v>38231</v>
      </c>
      <c r="B35" s="87">
        <v>11.023</v>
      </c>
      <c r="C35" s="87">
        <v>11.683999999999999</v>
      </c>
      <c r="D35" s="87">
        <v>11.353999999999999</v>
      </c>
      <c r="E35" s="185"/>
    </row>
    <row r="36" spans="1:5" x14ac:dyDescent="0.25">
      <c r="A36" s="86">
        <v>38261</v>
      </c>
      <c r="B36" s="87">
        <v>11.683999999999999</v>
      </c>
      <c r="C36" s="87">
        <v>12.125</v>
      </c>
      <c r="D36" s="87">
        <v>11.904999999999999</v>
      </c>
      <c r="E36" s="185"/>
    </row>
    <row r="37" spans="1:5" x14ac:dyDescent="0.25">
      <c r="A37" s="86">
        <v>38292</v>
      </c>
      <c r="B37" s="87">
        <v>12.125</v>
      </c>
      <c r="C37" s="87">
        <v>12.677</v>
      </c>
      <c r="D37" s="87">
        <v>12.401</v>
      </c>
      <c r="E37" s="185"/>
    </row>
    <row r="38" spans="1:5" x14ac:dyDescent="0.25">
      <c r="A38" s="88" t="s">
        <v>36</v>
      </c>
      <c r="B38" s="87">
        <v>12.677</v>
      </c>
      <c r="C38" s="87">
        <v>13.117000000000001</v>
      </c>
      <c r="D38" s="87">
        <v>12.897</v>
      </c>
      <c r="E38" s="185"/>
    </row>
    <row r="39" spans="1:5" x14ac:dyDescent="0.25">
      <c r="A39" s="86">
        <v>38353</v>
      </c>
      <c r="B39" s="87">
        <v>13.779</v>
      </c>
      <c r="C39" s="87">
        <v>14.991</v>
      </c>
      <c r="D39" s="87">
        <v>14.385</v>
      </c>
      <c r="E39" s="185"/>
    </row>
    <row r="40" spans="1:5" x14ac:dyDescent="0.25">
      <c r="A40" s="88" t="s">
        <v>37</v>
      </c>
      <c r="B40" s="87">
        <v>16.7</v>
      </c>
      <c r="C40" s="87">
        <v>17.637</v>
      </c>
      <c r="D40" s="87">
        <v>17.169</v>
      </c>
      <c r="E40" s="185"/>
    </row>
    <row r="41" spans="1:5" x14ac:dyDescent="0.25">
      <c r="A41" s="86">
        <v>38412</v>
      </c>
      <c r="B41" s="87">
        <v>19.29</v>
      </c>
      <c r="C41" s="87">
        <v>22.597000000000001</v>
      </c>
      <c r="D41" s="87">
        <v>20.943999999999999</v>
      </c>
      <c r="E41" s="185"/>
    </row>
    <row r="42" spans="1:5" x14ac:dyDescent="0.25">
      <c r="A42" s="88" t="s">
        <v>38</v>
      </c>
      <c r="B42" s="87">
        <v>24.802</v>
      </c>
      <c r="C42" s="87">
        <v>26.454999999999998</v>
      </c>
      <c r="D42" s="87">
        <v>25.629000000000001</v>
      </c>
      <c r="E42" s="185"/>
    </row>
    <row r="43" spans="1:5" x14ac:dyDescent="0.25">
      <c r="A43" s="88" t="s">
        <v>39</v>
      </c>
      <c r="B43" s="87">
        <v>18.739000000000001</v>
      </c>
      <c r="C43" s="87">
        <v>22.045999999999999</v>
      </c>
      <c r="D43" s="87">
        <v>20.393000000000001</v>
      </c>
      <c r="E43" s="185"/>
    </row>
    <row r="44" spans="1:5" x14ac:dyDescent="0.25">
      <c r="A44" s="86">
        <v>38504</v>
      </c>
      <c r="B44" s="87">
        <v>16.718</v>
      </c>
      <c r="C44" s="87">
        <v>20.209</v>
      </c>
      <c r="D44" s="87">
        <v>18.463999999999999</v>
      </c>
      <c r="E44" s="185"/>
    </row>
    <row r="45" spans="1:5" x14ac:dyDescent="0.25">
      <c r="A45" s="86">
        <v>38534</v>
      </c>
      <c r="B45" s="87">
        <v>15.983000000000001</v>
      </c>
      <c r="C45" s="87">
        <v>19.015000000000001</v>
      </c>
      <c r="D45" s="87">
        <v>17.498999999999999</v>
      </c>
      <c r="E45" s="185"/>
    </row>
    <row r="46" spans="1:5" x14ac:dyDescent="0.25">
      <c r="A46" s="88" t="s">
        <v>40</v>
      </c>
      <c r="B46" s="87">
        <v>18.922999999999998</v>
      </c>
      <c r="C46" s="87">
        <v>22.414000000000001</v>
      </c>
      <c r="D46" s="87">
        <v>20.669</v>
      </c>
      <c r="E46" s="185"/>
    </row>
    <row r="47" spans="1:5" x14ac:dyDescent="0.25">
      <c r="A47" s="86">
        <v>38596</v>
      </c>
      <c r="B47" s="87">
        <v>22.045999999999999</v>
      </c>
      <c r="C47" s="87">
        <v>26.454999999999998</v>
      </c>
      <c r="D47" s="87">
        <v>24.251000000000001</v>
      </c>
      <c r="E47" s="185"/>
    </row>
    <row r="48" spans="1:5" x14ac:dyDescent="0.25">
      <c r="A48" s="86">
        <v>38626</v>
      </c>
      <c r="B48" s="87">
        <v>23.882999999999999</v>
      </c>
      <c r="C48" s="87">
        <v>27.373999999999999</v>
      </c>
      <c r="D48" s="87">
        <v>25.629000000000001</v>
      </c>
      <c r="E48" s="185"/>
    </row>
    <row r="49" spans="1:5" x14ac:dyDescent="0.25">
      <c r="A49" s="86">
        <v>38657</v>
      </c>
      <c r="B49" s="87">
        <v>25.353000000000002</v>
      </c>
      <c r="C49" s="87">
        <v>29.210999999999999</v>
      </c>
      <c r="D49" s="87">
        <v>27.282</v>
      </c>
      <c r="E49" s="185"/>
    </row>
    <row r="50" spans="1:5" x14ac:dyDescent="0.25">
      <c r="A50" s="88" t="s">
        <v>41</v>
      </c>
      <c r="B50" s="87">
        <v>27.558</v>
      </c>
      <c r="C50" s="87">
        <v>31.14</v>
      </c>
      <c r="D50" s="87">
        <v>29.349</v>
      </c>
      <c r="E50" s="185"/>
    </row>
    <row r="51" spans="1:5" x14ac:dyDescent="0.25">
      <c r="A51" s="86">
        <v>38718</v>
      </c>
      <c r="B51" s="87">
        <v>29.486999999999998</v>
      </c>
      <c r="C51" s="87">
        <v>31.829000000000001</v>
      </c>
      <c r="D51" s="87">
        <v>30.658000000000001</v>
      </c>
      <c r="E51" s="185"/>
    </row>
    <row r="52" spans="1:5" x14ac:dyDescent="0.25">
      <c r="A52" s="88" t="s">
        <v>42</v>
      </c>
      <c r="B52" s="87">
        <v>30.588999999999999</v>
      </c>
      <c r="C52" s="87">
        <v>32.518000000000001</v>
      </c>
      <c r="D52" s="87">
        <v>31.553999999999998</v>
      </c>
      <c r="E52" s="185"/>
    </row>
    <row r="53" spans="1:5" x14ac:dyDescent="0.25">
      <c r="A53" s="86">
        <v>38777</v>
      </c>
      <c r="B53" s="87">
        <v>31.416</v>
      </c>
      <c r="C53" s="87">
        <v>33.619999999999997</v>
      </c>
      <c r="D53" s="87">
        <v>32.518000000000001</v>
      </c>
      <c r="E53" s="185"/>
    </row>
    <row r="54" spans="1:5" x14ac:dyDescent="0.25">
      <c r="A54" s="88" t="s">
        <v>43</v>
      </c>
      <c r="B54" s="87">
        <v>32.793999999999997</v>
      </c>
      <c r="C54" s="87">
        <v>34.722999999999999</v>
      </c>
      <c r="D54" s="87">
        <v>33.759</v>
      </c>
      <c r="E54" s="185"/>
    </row>
    <row r="55" spans="1:5" x14ac:dyDescent="0.25">
      <c r="A55" s="88" t="s">
        <v>44</v>
      </c>
      <c r="B55" s="87">
        <v>34.722999999999999</v>
      </c>
      <c r="C55" s="87">
        <v>36.927</v>
      </c>
      <c r="D55" s="87">
        <v>35.825000000000003</v>
      </c>
      <c r="E55" s="185"/>
    </row>
    <row r="56" spans="1:5" x14ac:dyDescent="0.25">
      <c r="A56" s="86">
        <v>38869</v>
      </c>
      <c r="B56" s="87">
        <v>35.274000000000001</v>
      </c>
      <c r="C56" s="87">
        <v>38.03</v>
      </c>
      <c r="D56" s="87">
        <v>36.652000000000001</v>
      </c>
      <c r="E56" s="185"/>
    </row>
    <row r="57" spans="1:5" x14ac:dyDescent="0.25">
      <c r="A57" s="86">
        <v>38899</v>
      </c>
      <c r="B57" s="87">
        <v>35.274000000000001</v>
      </c>
      <c r="C57" s="87">
        <v>37.478999999999999</v>
      </c>
      <c r="D57" s="87">
        <v>36.377000000000002</v>
      </c>
      <c r="E57" s="185"/>
    </row>
    <row r="58" spans="1:5" x14ac:dyDescent="0.25">
      <c r="A58" s="88" t="s">
        <v>45</v>
      </c>
      <c r="B58" s="87">
        <v>34.447000000000003</v>
      </c>
      <c r="C58" s="87">
        <v>36.927</v>
      </c>
      <c r="D58" s="87">
        <v>35.686999999999998</v>
      </c>
      <c r="E58" s="185"/>
    </row>
    <row r="59" spans="1:5" x14ac:dyDescent="0.25">
      <c r="A59" s="86">
        <v>38961</v>
      </c>
      <c r="B59" s="87">
        <v>27.925000000000001</v>
      </c>
      <c r="C59" s="87">
        <v>34.354999999999997</v>
      </c>
      <c r="D59" s="87">
        <v>31.14</v>
      </c>
      <c r="E59" s="185"/>
    </row>
    <row r="60" spans="1:5" x14ac:dyDescent="0.25">
      <c r="A60" s="86">
        <v>38991</v>
      </c>
      <c r="B60" s="87">
        <v>28.66</v>
      </c>
      <c r="C60" s="87">
        <v>36.744</v>
      </c>
      <c r="D60" s="87">
        <v>32.701999999999998</v>
      </c>
      <c r="E60" s="185"/>
    </row>
    <row r="61" spans="1:5" x14ac:dyDescent="0.25">
      <c r="A61" s="86">
        <v>39022</v>
      </c>
      <c r="B61" s="87">
        <v>28.66</v>
      </c>
      <c r="C61" s="87">
        <v>37.478999999999999</v>
      </c>
      <c r="D61" s="87">
        <v>33.07</v>
      </c>
      <c r="E61" s="185"/>
    </row>
    <row r="62" spans="1:5" x14ac:dyDescent="0.25">
      <c r="A62" s="88" t="s">
        <v>46</v>
      </c>
      <c r="B62" s="87">
        <v>29.762</v>
      </c>
      <c r="C62" s="87">
        <v>37.478999999999999</v>
      </c>
      <c r="D62" s="87">
        <v>33.621000000000002</v>
      </c>
      <c r="E62" s="185"/>
    </row>
    <row r="63" spans="1:5" x14ac:dyDescent="0.25">
      <c r="A63" s="86">
        <v>39083</v>
      </c>
      <c r="B63" s="87">
        <v>30.864999999999998</v>
      </c>
      <c r="C63" s="87">
        <v>37.110999999999997</v>
      </c>
      <c r="D63" s="87">
        <v>33.988</v>
      </c>
      <c r="E63" s="185"/>
    </row>
    <row r="64" spans="1:5" x14ac:dyDescent="0.25">
      <c r="A64" s="88" t="s">
        <v>47</v>
      </c>
      <c r="B64" s="87">
        <v>30.864999999999998</v>
      </c>
      <c r="C64" s="87">
        <v>34.997999999999998</v>
      </c>
      <c r="D64" s="87">
        <v>32.932000000000002</v>
      </c>
      <c r="E64" s="185"/>
    </row>
    <row r="65" spans="1:5" x14ac:dyDescent="0.25">
      <c r="A65" s="86">
        <v>39142</v>
      </c>
      <c r="B65" s="87">
        <v>26.015000000000001</v>
      </c>
      <c r="C65" s="87">
        <v>31.526</v>
      </c>
      <c r="D65" s="87">
        <v>28.771000000000001</v>
      </c>
      <c r="E65" s="185"/>
    </row>
    <row r="66" spans="1:5" x14ac:dyDescent="0.25">
      <c r="A66" s="88" t="s">
        <v>48</v>
      </c>
      <c r="B66" s="87">
        <v>17.637</v>
      </c>
      <c r="C66" s="87">
        <v>24.251000000000001</v>
      </c>
      <c r="D66" s="87">
        <v>20.943999999999999</v>
      </c>
      <c r="E66" s="185"/>
    </row>
    <row r="67" spans="1:5" x14ac:dyDescent="0.25">
      <c r="A67" s="88" t="s">
        <v>49</v>
      </c>
      <c r="B67" s="87">
        <v>11.023</v>
      </c>
      <c r="C67" s="87">
        <v>26.454999999999998</v>
      </c>
      <c r="D67" s="87">
        <v>18.739000000000001</v>
      </c>
      <c r="E67" s="185"/>
    </row>
    <row r="68" spans="1:5" x14ac:dyDescent="0.25">
      <c r="A68" s="86">
        <v>39234</v>
      </c>
      <c r="B68" s="87">
        <v>11.023</v>
      </c>
      <c r="C68" s="87">
        <v>25.132999999999999</v>
      </c>
      <c r="D68" s="87">
        <v>18.077999999999999</v>
      </c>
      <c r="E68" s="185"/>
    </row>
    <row r="69" spans="1:5" x14ac:dyDescent="0.25">
      <c r="A69" s="86">
        <v>39264</v>
      </c>
      <c r="B69" s="87">
        <v>12.125</v>
      </c>
      <c r="C69" s="87">
        <v>22.045999999999999</v>
      </c>
      <c r="D69" s="87">
        <v>17.085999999999999</v>
      </c>
      <c r="E69" s="185"/>
    </row>
    <row r="70" spans="1:5" x14ac:dyDescent="0.25">
      <c r="A70" s="88" t="s">
        <v>50</v>
      </c>
      <c r="B70" s="87">
        <v>11.574</v>
      </c>
      <c r="C70" s="87">
        <v>19.29</v>
      </c>
      <c r="D70" s="87">
        <v>15.432</v>
      </c>
      <c r="E70" s="185"/>
    </row>
    <row r="71" spans="1:5" x14ac:dyDescent="0.25">
      <c r="A71" s="86">
        <v>39326</v>
      </c>
      <c r="B71" s="87">
        <v>9.5069999999999997</v>
      </c>
      <c r="C71" s="87">
        <v>14.606</v>
      </c>
      <c r="D71" s="87">
        <v>12.057</v>
      </c>
      <c r="E71" s="185"/>
    </row>
    <row r="72" spans="1:5" x14ac:dyDescent="0.25">
      <c r="A72" s="86">
        <v>39356</v>
      </c>
      <c r="B72" s="87">
        <v>11.023</v>
      </c>
      <c r="C72" s="87">
        <v>15.432</v>
      </c>
      <c r="D72" s="87">
        <v>13.228</v>
      </c>
      <c r="E72" s="185"/>
    </row>
    <row r="73" spans="1:5" x14ac:dyDescent="0.25">
      <c r="A73" s="86">
        <v>39387</v>
      </c>
      <c r="B73" s="87">
        <v>11.436</v>
      </c>
      <c r="C73" s="87">
        <v>14.33</v>
      </c>
      <c r="D73" s="87">
        <v>12.882999999999999</v>
      </c>
      <c r="E73" s="185"/>
    </row>
    <row r="74" spans="1:5" x14ac:dyDescent="0.25">
      <c r="A74" s="88" t="s">
        <v>51</v>
      </c>
      <c r="B74" s="87">
        <v>11.023</v>
      </c>
      <c r="C74" s="87">
        <v>13.595000000000001</v>
      </c>
      <c r="D74" s="87">
        <v>12.308999999999999</v>
      </c>
      <c r="E74" s="185"/>
    </row>
    <row r="75" spans="1:5" x14ac:dyDescent="0.25">
      <c r="A75" s="86">
        <v>39448</v>
      </c>
      <c r="B75" s="87">
        <v>11.391</v>
      </c>
      <c r="C75" s="87">
        <v>13.962999999999999</v>
      </c>
      <c r="D75" s="87">
        <v>12.677</v>
      </c>
      <c r="E75" s="185"/>
    </row>
    <row r="76" spans="1:5" x14ac:dyDescent="0.25">
      <c r="A76" s="88" t="s">
        <v>52</v>
      </c>
      <c r="B76" s="87">
        <v>11.574</v>
      </c>
      <c r="C76" s="87">
        <v>14.33</v>
      </c>
      <c r="D76" s="87">
        <v>12.952</v>
      </c>
      <c r="E76" s="185"/>
    </row>
    <row r="77" spans="1:5" x14ac:dyDescent="0.25">
      <c r="A77" s="86">
        <v>39508</v>
      </c>
      <c r="B77" s="87">
        <v>11.298999999999999</v>
      </c>
      <c r="C77" s="87">
        <v>14.33</v>
      </c>
      <c r="D77" s="87">
        <v>12.815</v>
      </c>
      <c r="E77" s="185"/>
    </row>
    <row r="78" spans="1:5" x14ac:dyDescent="0.25">
      <c r="A78" s="88" t="s">
        <v>53</v>
      </c>
      <c r="B78" s="87">
        <v>9.9209999999999994</v>
      </c>
      <c r="C78" s="87">
        <v>12.86</v>
      </c>
      <c r="D78" s="87">
        <v>11.391</v>
      </c>
      <c r="E78" s="185"/>
    </row>
    <row r="79" spans="1:5" x14ac:dyDescent="0.25">
      <c r="A79" s="88" t="s">
        <v>54</v>
      </c>
      <c r="B79" s="87">
        <v>8.6809999999999992</v>
      </c>
      <c r="C79" s="87">
        <v>11.298999999999999</v>
      </c>
      <c r="D79" s="87">
        <v>9.99</v>
      </c>
      <c r="E79" s="185"/>
    </row>
    <row r="80" spans="1:5" x14ac:dyDescent="0.25">
      <c r="A80" s="86">
        <v>39600</v>
      </c>
      <c r="B80" s="87">
        <v>8.2669999999999995</v>
      </c>
      <c r="C80" s="87">
        <v>10.656000000000001</v>
      </c>
      <c r="D80" s="87">
        <v>9.4619999999999997</v>
      </c>
      <c r="E80" s="185"/>
    </row>
    <row r="81" spans="1:6" x14ac:dyDescent="0.25">
      <c r="A81" s="86">
        <v>39630</v>
      </c>
      <c r="B81" s="87">
        <v>7.7160000000000002</v>
      </c>
      <c r="C81" s="87">
        <v>10.472</v>
      </c>
      <c r="D81" s="87">
        <v>9.0939999999999994</v>
      </c>
      <c r="E81" s="185"/>
    </row>
    <row r="82" spans="1:6" x14ac:dyDescent="0.25">
      <c r="A82" s="88" t="s">
        <v>55</v>
      </c>
      <c r="B82" s="87">
        <v>7.2750000000000004</v>
      </c>
      <c r="C82" s="87">
        <v>8.8179999999999996</v>
      </c>
      <c r="D82" s="87">
        <v>8.0470000000000006</v>
      </c>
      <c r="E82" s="185"/>
    </row>
    <row r="83" spans="1:6" x14ac:dyDescent="0.25">
      <c r="A83" s="86">
        <v>39692</v>
      </c>
      <c r="B83" s="87">
        <v>5.3650000000000002</v>
      </c>
      <c r="C83" s="87">
        <v>7.9729999999999999</v>
      </c>
      <c r="D83" s="87">
        <v>6.6689999999999996</v>
      </c>
      <c r="E83" s="185"/>
    </row>
    <row r="84" spans="1:6" x14ac:dyDescent="0.25">
      <c r="A84" s="86">
        <v>39722</v>
      </c>
      <c r="B84" s="87">
        <v>2.5569999999999999</v>
      </c>
      <c r="C84" s="87">
        <v>4.718</v>
      </c>
      <c r="D84" s="87">
        <v>3.6379999999999999</v>
      </c>
      <c r="E84" s="185"/>
    </row>
    <row r="85" spans="1:6" x14ac:dyDescent="0.25">
      <c r="A85" s="86">
        <v>39753</v>
      </c>
      <c r="B85" s="87">
        <v>2.2050000000000001</v>
      </c>
      <c r="C85" s="87">
        <v>3.968</v>
      </c>
      <c r="D85" s="87">
        <v>3.0870000000000002</v>
      </c>
      <c r="E85" s="185"/>
    </row>
    <row r="86" spans="1:6" x14ac:dyDescent="0.25">
      <c r="A86" s="88" t="s">
        <v>56</v>
      </c>
      <c r="B86" s="87">
        <v>1.1020000000000001</v>
      </c>
      <c r="C86" s="87">
        <v>3.968</v>
      </c>
      <c r="D86" s="87">
        <v>2.5350000000000001</v>
      </c>
      <c r="E86" s="185"/>
    </row>
    <row r="87" spans="1:6" x14ac:dyDescent="0.25">
      <c r="A87" s="86">
        <v>39814</v>
      </c>
      <c r="B87" s="87">
        <v>0.93700000000000006</v>
      </c>
      <c r="C87" s="87">
        <v>3.0859999999999999</v>
      </c>
      <c r="D87" s="87">
        <v>2.012</v>
      </c>
      <c r="E87" s="185"/>
      <c r="F87" s="83">
        <f>AVERAGE(D16:D87)</f>
        <v>16.396861111111114</v>
      </c>
    </row>
    <row r="88" spans="1:6" x14ac:dyDescent="0.25">
      <c r="A88" s="88" t="s">
        <v>57</v>
      </c>
      <c r="B88" s="87">
        <v>0.77200000000000002</v>
      </c>
      <c r="C88" s="87">
        <v>2.7280000000000002</v>
      </c>
      <c r="D88" s="87">
        <v>1.75</v>
      </c>
      <c r="E88" s="185"/>
      <c r="F88" s="83">
        <f t="shared" ref="F88:F151" si="0">AVERAGE(D17:D88)</f>
        <v>16.365277777777781</v>
      </c>
    </row>
    <row r="89" spans="1:6" x14ac:dyDescent="0.25">
      <c r="A89" s="86">
        <v>39873</v>
      </c>
      <c r="B89" s="87">
        <v>0.80800000000000005</v>
      </c>
      <c r="C89" s="87">
        <v>2.6819999999999999</v>
      </c>
      <c r="D89" s="87">
        <v>1.7450000000000001</v>
      </c>
      <c r="E89" s="185"/>
      <c r="F89" s="83">
        <f t="shared" si="0"/>
        <v>16.329805555555556</v>
      </c>
    </row>
    <row r="90" spans="1:6" x14ac:dyDescent="0.25">
      <c r="A90" s="88" t="s">
        <v>58</v>
      </c>
      <c r="B90" s="87">
        <v>0.66100000000000003</v>
      </c>
      <c r="C90" s="87">
        <v>2.48</v>
      </c>
      <c r="D90" s="87">
        <v>1.571</v>
      </c>
      <c r="E90" s="185"/>
      <c r="F90" s="83">
        <f t="shared" si="0"/>
        <v>16.285791666666668</v>
      </c>
    </row>
    <row r="91" spans="1:6" x14ac:dyDescent="0.25">
      <c r="A91" s="88" t="s">
        <v>59</v>
      </c>
      <c r="B91" s="87">
        <v>0.66100000000000003</v>
      </c>
      <c r="C91" s="87">
        <v>2.2050000000000001</v>
      </c>
      <c r="D91" s="87">
        <v>1.4330000000000001</v>
      </c>
      <c r="E91" s="185"/>
      <c r="F91" s="83">
        <f t="shared" si="0"/>
        <v>16.238319444444446</v>
      </c>
    </row>
    <row r="92" spans="1:6" x14ac:dyDescent="0.25">
      <c r="A92" s="86">
        <v>39965</v>
      </c>
      <c r="B92" s="87">
        <v>0.625</v>
      </c>
      <c r="C92" s="87">
        <v>1.7270000000000001</v>
      </c>
      <c r="D92" s="87">
        <v>1.1759999999999999</v>
      </c>
      <c r="E92" s="185"/>
      <c r="F92" s="83">
        <f t="shared" si="0"/>
        <v>16.187277777777776</v>
      </c>
    </row>
    <row r="93" spans="1:6" x14ac:dyDescent="0.25">
      <c r="A93" s="86">
        <v>39995</v>
      </c>
      <c r="B93" s="87">
        <v>0.496</v>
      </c>
      <c r="C93" s="87">
        <v>1.3779999999999999</v>
      </c>
      <c r="D93" s="87">
        <v>0.93700000000000006</v>
      </c>
      <c r="E93" s="185"/>
      <c r="F93" s="83">
        <f t="shared" si="0"/>
        <v>16.129861111111108</v>
      </c>
    </row>
    <row r="94" spans="1:6" x14ac:dyDescent="0.25">
      <c r="A94" s="88" t="s">
        <v>60</v>
      </c>
      <c r="B94" s="87">
        <v>1.5980000000000001</v>
      </c>
      <c r="C94" s="87">
        <v>2.2320000000000002</v>
      </c>
      <c r="D94" s="87">
        <v>1.915</v>
      </c>
      <c r="E94" s="185"/>
      <c r="F94" s="83">
        <f t="shared" si="0"/>
        <v>16.086027777777772</v>
      </c>
    </row>
    <row r="95" spans="1:6" x14ac:dyDescent="0.25">
      <c r="A95" s="86">
        <v>40057</v>
      </c>
      <c r="B95" s="87">
        <v>1.984</v>
      </c>
      <c r="C95" s="87">
        <v>2.37</v>
      </c>
      <c r="D95" s="87">
        <v>2.177</v>
      </c>
      <c r="E95" s="185"/>
      <c r="F95" s="83">
        <f t="shared" si="0"/>
        <v>16.047361111111101</v>
      </c>
    </row>
    <row r="96" spans="1:6" x14ac:dyDescent="0.25">
      <c r="A96" s="86">
        <v>40087</v>
      </c>
      <c r="B96" s="87">
        <v>2.15</v>
      </c>
      <c r="C96" s="87">
        <v>3.2519999999999998</v>
      </c>
      <c r="D96" s="87">
        <v>2.7010000000000001</v>
      </c>
      <c r="E96" s="185"/>
      <c r="F96" s="83">
        <f t="shared" si="0"/>
        <v>16.012916666666666</v>
      </c>
    </row>
    <row r="97" spans="1:8" x14ac:dyDescent="0.25">
      <c r="A97" s="86">
        <v>40118</v>
      </c>
      <c r="B97" s="87">
        <v>2.4249999999999998</v>
      </c>
      <c r="C97" s="87">
        <v>5.2910000000000004</v>
      </c>
      <c r="D97" s="87">
        <v>3.8580000000000001</v>
      </c>
      <c r="E97" s="185"/>
      <c r="F97" s="83">
        <f t="shared" si="0"/>
        <v>15.991472222222219</v>
      </c>
    </row>
    <row r="98" spans="1:8" x14ac:dyDescent="0.25">
      <c r="A98" s="88" t="s">
        <v>61</v>
      </c>
      <c r="B98" s="87">
        <v>4.0049999999999999</v>
      </c>
      <c r="C98" s="87">
        <v>6.0629999999999997</v>
      </c>
      <c r="D98" s="87">
        <v>5.0339999999999998</v>
      </c>
      <c r="E98" s="185"/>
      <c r="F98" s="83">
        <f t="shared" si="0"/>
        <v>15.983305555555553</v>
      </c>
    </row>
    <row r="99" spans="1:8" x14ac:dyDescent="0.25">
      <c r="A99" s="86">
        <v>40179</v>
      </c>
      <c r="B99" s="87">
        <v>5.6219999999999999</v>
      </c>
      <c r="C99" s="87">
        <v>6.6870000000000003</v>
      </c>
      <c r="D99" s="87">
        <v>6.1550000000000002</v>
      </c>
      <c r="E99" s="185"/>
      <c r="F99" s="83">
        <f t="shared" si="0"/>
        <v>15.985347222222218</v>
      </c>
      <c r="G99" s="122">
        <f t="shared" ref="G99:G162" si="1">AVERAGE(D64:D99)</f>
        <v>9.3688888888888897</v>
      </c>
      <c r="H99" s="122">
        <f t="shared" ref="H99:H162" si="2">AVERAGE(D88:D99)</f>
        <v>2.537666666666667</v>
      </c>
    </row>
    <row r="100" spans="1:8" x14ac:dyDescent="0.25">
      <c r="A100" s="88" t="s">
        <v>62</v>
      </c>
      <c r="B100" s="87">
        <v>7.165</v>
      </c>
      <c r="C100" s="87">
        <v>8.6530000000000005</v>
      </c>
      <c r="D100" s="87">
        <v>7.9089999999999998</v>
      </c>
      <c r="E100" s="185"/>
      <c r="F100" s="83">
        <f t="shared" si="0"/>
        <v>15.999499999999999</v>
      </c>
      <c r="G100" s="122">
        <f t="shared" si="1"/>
        <v>8.6738055555555551</v>
      </c>
      <c r="H100" s="122">
        <f t="shared" si="2"/>
        <v>3.0509166666666672</v>
      </c>
    </row>
    <row r="101" spans="1:8" x14ac:dyDescent="0.25">
      <c r="A101" s="86">
        <v>40238</v>
      </c>
      <c r="B101" s="87">
        <v>8.8179999999999996</v>
      </c>
      <c r="C101" s="87">
        <v>9.9209999999999994</v>
      </c>
      <c r="D101" s="87">
        <v>9.3699999999999992</v>
      </c>
      <c r="E101" s="185"/>
      <c r="F101" s="83">
        <f t="shared" si="0"/>
        <v>16.008680555555554</v>
      </c>
      <c r="G101" s="122">
        <f t="shared" si="1"/>
        <v>8.1348888888888879</v>
      </c>
      <c r="H101" s="122">
        <f t="shared" si="2"/>
        <v>3.6863333333333332</v>
      </c>
    </row>
    <row r="102" spans="1:8" x14ac:dyDescent="0.25">
      <c r="A102" s="88" t="s">
        <v>63</v>
      </c>
      <c r="B102" s="87">
        <v>9.3260000000000005</v>
      </c>
      <c r="C102" s="87">
        <v>10.074999999999999</v>
      </c>
      <c r="D102" s="87">
        <v>9.7010000000000005</v>
      </c>
      <c r="E102" s="185"/>
      <c r="F102" s="83">
        <f t="shared" si="0"/>
        <v>16.01595833333333</v>
      </c>
      <c r="G102" s="122">
        <f t="shared" si="1"/>
        <v>7.8225833333333314</v>
      </c>
      <c r="H102" s="122">
        <f t="shared" si="2"/>
        <v>4.363833333333333</v>
      </c>
    </row>
    <row r="103" spans="1:8" x14ac:dyDescent="0.25">
      <c r="A103" s="88" t="s">
        <v>64</v>
      </c>
      <c r="B103" s="87">
        <v>9.9760000000000009</v>
      </c>
      <c r="C103" s="87">
        <v>10.417</v>
      </c>
      <c r="D103" s="87">
        <v>10.196999999999999</v>
      </c>
      <c r="E103" s="185"/>
      <c r="F103" s="83">
        <f t="shared" si="0"/>
        <v>16.022847222222214</v>
      </c>
      <c r="G103" s="122">
        <f t="shared" si="1"/>
        <v>7.5853055555555544</v>
      </c>
      <c r="H103" s="122">
        <f t="shared" si="2"/>
        <v>5.0941666666666663</v>
      </c>
    </row>
    <row r="104" spans="1:8" x14ac:dyDescent="0.25">
      <c r="A104" s="86">
        <v>40330</v>
      </c>
      <c r="B104" s="87">
        <v>10.444000000000001</v>
      </c>
      <c r="C104" s="87">
        <v>10.913</v>
      </c>
      <c r="D104" s="87">
        <v>10.679</v>
      </c>
      <c r="E104" s="185"/>
      <c r="F104" s="83">
        <f t="shared" si="0"/>
        <v>16.031847222222215</v>
      </c>
      <c r="G104" s="122">
        <f t="shared" si="1"/>
        <v>7.3797777777777753</v>
      </c>
      <c r="H104" s="122">
        <f t="shared" si="2"/>
        <v>5.8860833333333327</v>
      </c>
    </row>
    <row r="105" spans="1:8" x14ac:dyDescent="0.25">
      <c r="A105" s="86">
        <v>40360</v>
      </c>
      <c r="B105" s="87">
        <v>11.353999999999999</v>
      </c>
      <c r="C105" s="87">
        <v>11.683999999999999</v>
      </c>
      <c r="D105" s="87">
        <v>11.519</v>
      </c>
      <c r="E105" s="185"/>
      <c r="F105" s="83">
        <f t="shared" si="0"/>
        <v>16.043319444444439</v>
      </c>
      <c r="G105" s="122">
        <f t="shared" si="1"/>
        <v>7.2251388888888863</v>
      </c>
      <c r="H105" s="122">
        <f t="shared" si="2"/>
        <v>6.7679166666666672</v>
      </c>
    </row>
    <row r="106" spans="1:8" x14ac:dyDescent="0.25">
      <c r="A106" s="88" t="s">
        <v>65</v>
      </c>
      <c r="B106" s="87">
        <v>11.538</v>
      </c>
      <c r="C106" s="87">
        <v>11.868</v>
      </c>
      <c r="D106" s="87">
        <v>11.702999999999999</v>
      </c>
      <c r="E106" s="185"/>
      <c r="F106" s="83">
        <f t="shared" si="0"/>
        <v>16.057347222222216</v>
      </c>
      <c r="G106" s="122">
        <f t="shared" si="1"/>
        <v>7.1215555555555552</v>
      </c>
      <c r="H106" s="122">
        <f t="shared" si="2"/>
        <v>7.5835833333333342</v>
      </c>
    </row>
    <row r="107" spans="1:8" x14ac:dyDescent="0.25">
      <c r="A107" s="86">
        <v>40422</v>
      </c>
      <c r="B107" s="87">
        <v>11.877000000000001</v>
      </c>
      <c r="C107" s="87">
        <v>12.236000000000001</v>
      </c>
      <c r="D107" s="87">
        <v>12.057</v>
      </c>
      <c r="E107" s="185"/>
      <c r="F107" s="83">
        <f t="shared" si="0"/>
        <v>16.067111111111103</v>
      </c>
      <c r="G107" s="122">
        <f t="shared" si="1"/>
        <v>7.1215555555555552</v>
      </c>
      <c r="H107" s="122">
        <f t="shared" si="2"/>
        <v>8.4069166666666675</v>
      </c>
    </row>
    <row r="108" spans="1:8" x14ac:dyDescent="0.25">
      <c r="A108" s="86">
        <v>40452</v>
      </c>
      <c r="B108" s="87">
        <v>12.147</v>
      </c>
      <c r="C108" s="87">
        <v>12.433999999999999</v>
      </c>
      <c r="D108" s="87">
        <v>12.291</v>
      </c>
      <c r="E108" s="185"/>
      <c r="F108" s="83">
        <f t="shared" si="0"/>
        <v>16.072472222222217</v>
      </c>
      <c r="G108" s="122">
        <f t="shared" si="1"/>
        <v>7.0955277777777761</v>
      </c>
      <c r="H108" s="122">
        <f t="shared" si="2"/>
        <v>9.2060833333333338</v>
      </c>
    </row>
    <row r="109" spans="1:8" x14ac:dyDescent="0.25">
      <c r="A109" s="86">
        <v>40483</v>
      </c>
      <c r="B109" s="87">
        <v>11.904999999999999</v>
      </c>
      <c r="C109" s="87">
        <v>12.147</v>
      </c>
      <c r="D109" s="87">
        <v>12.026</v>
      </c>
      <c r="E109" s="185"/>
      <c r="F109" s="83">
        <f t="shared" si="0"/>
        <v>16.067263888888885</v>
      </c>
      <c r="G109" s="122">
        <f t="shared" si="1"/>
        <v>7.0717222222222222</v>
      </c>
      <c r="H109" s="122">
        <f t="shared" si="2"/>
        <v>9.886750000000001</v>
      </c>
    </row>
    <row r="110" spans="1:8" x14ac:dyDescent="0.25">
      <c r="A110" s="86">
        <v>40513</v>
      </c>
      <c r="B110" s="87">
        <v>10.714</v>
      </c>
      <c r="C110" s="87">
        <v>10.978999999999999</v>
      </c>
      <c r="D110" s="87">
        <v>10.847</v>
      </c>
      <c r="E110" s="185"/>
      <c r="F110" s="83">
        <f t="shared" si="0"/>
        <v>16.038791666666668</v>
      </c>
      <c r="G110" s="122">
        <f t="shared" si="1"/>
        <v>7.0311111111111115</v>
      </c>
      <c r="H110" s="122">
        <f t="shared" si="2"/>
        <v>10.371166666666666</v>
      </c>
    </row>
    <row r="111" spans="1:8" x14ac:dyDescent="0.25">
      <c r="A111" s="86">
        <v>40544</v>
      </c>
      <c r="B111" s="87">
        <v>10.885</v>
      </c>
      <c r="C111" s="87">
        <v>11.106</v>
      </c>
      <c r="D111" s="87">
        <v>10.996</v>
      </c>
      <c r="E111" s="185"/>
      <c r="F111" s="83">
        <f t="shared" si="0"/>
        <v>15.991722222222222</v>
      </c>
      <c r="G111" s="122">
        <f t="shared" si="1"/>
        <v>6.984416666666668</v>
      </c>
      <c r="H111" s="122">
        <f t="shared" si="2"/>
        <v>10.774583333333332</v>
      </c>
    </row>
    <row r="112" spans="1:8" x14ac:dyDescent="0.25">
      <c r="A112" s="86">
        <v>40575</v>
      </c>
      <c r="B112" s="87">
        <v>11.023</v>
      </c>
      <c r="C112" s="87">
        <v>11.244</v>
      </c>
      <c r="D112" s="87">
        <v>11.134</v>
      </c>
      <c r="E112" s="185"/>
      <c r="F112" s="83">
        <f t="shared" si="0"/>
        <v>15.90790277777778</v>
      </c>
      <c r="G112" s="122">
        <f t="shared" si="1"/>
        <v>6.9339166666666694</v>
      </c>
      <c r="H112" s="122">
        <f t="shared" si="2"/>
        <v>11.043333333333331</v>
      </c>
    </row>
    <row r="113" spans="1:8" x14ac:dyDescent="0.25">
      <c r="A113" s="86">
        <v>40603</v>
      </c>
      <c r="B113" s="87">
        <v>11.464</v>
      </c>
      <c r="C113" s="87">
        <v>11.683999999999999</v>
      </c>
      <c r="D113" s="87">
        <v>11.574</v>
      </c>
      <c r="E113" s="185"/>
      <c r="F113" s="83">
        <f t="shared" si="0"/>
        <v>15.777763888888892</v>
      </c>
      <c r="G113" s="122">
        <f t="shared" si="1"/>
        <v>6.8994444444444456</v>
      </c>
      <c r="H113" s="122">
        <f t="shared" si="2"/>
        <v>11.226999999999999</v>
      </c>
    </row>
    <row r="114" spans="1:8" x14ac:dyDescent="0.25">
      <c r="A114" s="86">
        <v>40634</v>
      </c>
      <c r="B114" s="87">
        <v>11.464</v>
      </c>
      <c r="C114" s="87">
        <v>11.683999999999999</v>
      </c>
      <c r="D114" s="87">
        <v>11.574</v>
      </c>
      <c r="E114" s="185"/>
      <c r="F114" s="83">
        <f t="shared" si="0"/>
        <v>15.582555555555558</v>
      </c>
      <c r="G114" s="122">
        <f t="shared" si="1"/>
        <v>6.9045277777777807</v>
      </c>
      <c r="H114" s="122">
        <f t="shared" si="2"/>
        <v>11.383083333333332</v>
      </c>
    </row>
    <row r="115" spans="1:8" x14ac:dyDescent="0.25">
      <c r="A115" s="86">
        <v>40664</v>
      </c>
      <c r="B115" s="87">
        <v>11.492000000000001</v>
      </c>
      <c r="C115" s="87">
        <v>11.712</v>
      </c>
      <c r="D115" s="87">
        <v>11.602</v>
      </c>
      <c r="E115" s="185"/>
      <c r="F115" s="83">
        <f t="shared" si="0"/>
        <v>15.460458333333337</v>
      </c>
      <c r="G115" s="122">
        <f t="shared" si="1"/>
        <v>6.949305555555557</v>
      </c>
      <c r="H115" s="122">
        <f t="shared" si="2"/>
        <v>11.500166666666665</v>
      </c>
    </row>
    <row r="116" spans="1:8" x14ac:dyDescent="0.25">
      <c r="A116" s="86">
        <v>40695</v>
      </c>
      <c r="B116" s="87">
        <v>11.353999999999999</v>
      </c>
      <c r="C116" s="87">
        <v>11.574</v>
      </c>
      <c r="D116" s="87">
        <v>11.464</v>
      </c>
      <c r="E116" s="185"/>
      <c r="F116" s="83">
        <f t="shared" si="0"/>
        <v>15.363236111111114</v>
      </c>
      <c r="G116" s="122">
        <f t="shared" si="1"/>
        <v>7.0049166666666682</v>
      </c>
      <c r="H116" s="122">
        <f t="shared" si="2"/>
        <v>11.565583333333334</v>
      </c>
    </row>
    <row r="117" spans="1:8" x14ac:dyDescent="0.25">
      <c r="A117" s="86">
        <v>40725</v>
      </c>
      <c r="B117" s="87">
        <v>11.023</v>
      </c>
      <c r="C117" s="87">
        <v>11.244</v>
      </c>
      <c r="D117" s="87">
        <v>11.134</v>
      </c>
      <c r="E117" s="185"/>
      <c r="F117" s="83">
        <f t="shared" si="0"/>
        <v>15.274833333333337</v>
      </c>
      <c r="G117" s="122">
        <f t="shared" si="1"/>
        <v>7.0615833333333349</v>
      </c>
      <c r="H117" s="122">
        <f t="shared" si="2"/>
        <v>11.533499999999998</v>
      </c>
    </row>
    <row r="118" spans="1:8" x14ac:dyDescent="0.25">
      <c r="A118" s="86">
        <v>40756</v>
      </c>
      <c r="B118" s="87">
        <v>11.17</v>
      </c>
      <c r="C118" s="87">
        <v>11.391</v>
      </c>
      <c r="D118" s="87">
        <v>11.281000000000001</v>
      </c>
      <c r="E118" s="185"/>
      <c r="F118" s="83">
        <f t="shared" si="0"/>
        <v>15.144444444444442</v>
      </c>
      <c r="G118" s="122">
        <f t="shared" si="1"/>
        <v>7.151416666666667</v>
      </c>
      <c r="H118" s="122">
        <f t="shared" si="2"/>
        <v>11.498333333333333</v>
      </c>
    </row>
    <row r="119" spans="1:8" x14ac:dyDescent="0.25">
      <c r="A119" s="86">
        <v>40787</v>
      </c>
      <c r="B119" s="87">
        <v>10.978999999999999</v>
      </c>
      <c r="C119" s="87">
        <v>11.222</v>
      </c>
      <c r="D119" s="87">
        <v>11.101000000000001</v>
      </c>
      <c r="E119" s="185"/>
      <c r="F119" s="83">
        <f t="shared" si="0"/>
        <v>14.961805555555552</v>
      </c>
      <c r="G119" s="122">
        <f t="shared" si="1"/>
        <v>7.2745277777777808</v>
      </c>
      <c r="H119" s="122">
        <f t="shared" si="2"/>
        <v>11.418666666666669</v>
      </c>
    </row>
    <row r="120" spans="1:8" x14ac:dyDescent="0.25">
      <c r="A120" s="86">
        <v>40817</v>
      </c>
      <c r="B120" s="87">
        <v>10.031000000000001</v>
      </c>
      <c r="C120" s="87">
        <v>10.250999999999999</v>
      </c>
      <c r="D120" s="87">
        <v>10.141</v>
      </c>
      <c r="E120" s="185"/>
      <c r="F120" s="83">
        <f t="shared" si="0"/>
        <v>14.746694444444444</v>
      </c>
      <c r="G120" s="122">
        <f t="shared" si="1"/>
        <v>7.4551666666666687</v>
      </c>
      <c r="H120" s="122">
        <f t="shared" si="2"/>
        <v>11.2395</v>
      </c>
    </row>
    <row r="121" spans="1:8" x14ac:dyDescent="0.25">
      <c r="A121" s="86">
        <v>40848</v>
      </c>
      <c r="B121" s="87">
        <v>9.6639999999999997</v>
      </c>
      <c r="C121" s="87">
        <v>9.8840000000000003</v>
      </c>
      <c r="D121" s="87">
        <v>9.7739999999999991</v>
      </c>
      <c r="E121" s="185"/>
      <c r="F121" s="83">
        <f t="shared" si="0"/>
        <v>14.503527777777776</v>
      </c>
      <c r="G121" s="122">
        <f t="shared" si="1"/>
        <v>7.6409166666666692</v>
      </c>
      <c r="H121" s="122">
        <f t="shared" si="2"/>
        <v>11.051833333333335</v>
      </c>
    </row>
    <row r="122" spans="1:8" x14ac:dyDescent="0.25">
      <c r="A122" s="86">
        <v>40878</v>
      </c>
      <c r="B122" s="87">
        <v>9.5350000000000001</v>
      </c>
      <c r="C122" s="87">
        <v>9.7550000000000008</v>
      </c>
      <c r="D122" s="87">
        <v>9.6449999999999996</v>
      </c>
      <c r="E122" s="185"/>
      <c r="F122" s="83">
        <f t="shared" si="0"/>
        <v>14.229861111111111</v>
      </c>
      <c r="G122" s="122">
        <f t="shared" si="1"/>
        <v>7.8384166666666681</v>
      </c>
      <c r="H122" s="122">
        <f t="shared" si="2"/>
        <v>10.951666666666668</v>
      </c>
    </row>
    <row r="123" spans="1:8" x14ac:dyDescent="0.25">
      <c r="A123" s="86">
        <v>40909</v>
      </c>
      <c r="B123" s="87">
        <v>9.4250000000000007</v>
      </c>
      <c r="C123" s="87">
        <v>9.6449999999999996</v>
      </c>
      <c r="D123" s="87">
        <v>9.5350000000000001</v>
      </c>
      <c r="E123" s="185"/>
      <c r="F123" s="83">
        <f t="shared" si="0"/>
        <v>13.936486111111108</v>
      </c>
      <c r="G123" s="122">
        <f t="shared" si="1"/>
        <v>8.0473888888888911</v>
      </c>
      <c r="H123" s="122">
        <f t="shared" si="2"/>
        <v>10.829916666666668</v>
      </c>
    </row>
    <row r="124" spans="1:8" x14ac:dyDescent="0.25">
      <c r="A124" s="86">
        <v>40940</v>
      </c>
      <c r="B124" s="87">
        <v>8.8460000000000001</v>
      </c>
      <c r="C124" s="87">
        <v>9.0660000000000007</v>
      </c>
      <c r="D124" s="87">
        <v>8.9559999999999995</v>
      </c>
      <c r="E124" s="185"/>
      <c r="F124" s="83">
        <f t="shared" si="0"/>
        <v>13.622624999999998</v>
      </c>
      <c r="G124" s="122">
        <f t="shared" si="1"/>
        <v>8.2475555555555573</v>
      </c>
      <c r="H124" s="122">
        <f t="shared" si="2"/>
        <v>10.648416666666668</v>
      </c>
    </row>
    <row r="125" spans="1:8" x14ac:dyDescent="0.25">
      <c r="A125" s="86">
        <v>40969</v>
      </c>
      <c r="B125" s="87">
        <v>8.4879999999999995</v>
      </c>
      <c r="C125" s="87">
        <v>8.7080000000000002</v>
      </c>
      <c r="D125" s="87">
        <v>8.5980000000000008</v>
      </c>
      <c r="E125" s="185"/>
      <c r="F125" s="83">
        <f t="shared" si="0"/>
        <v>13.290402777777775</v>
      </c>
      <c r="G125" s="122">
        <f t="shared" si="1"/>
        <v>8.4379166666666698</v>
      </c>
      <c r="H125" s="122">
        <f t="shared" si="2"/>
        <v>10.400416666666667</v>
      </c>
    </row>
    <row r="126" spans="1:8" x14ac:dyDescent="0.25">
      <c r="A126" s="86">
        <v>41000</v>
      </c>
      <c r="B126" s="87">
        <v>8.57</v>
      </c>
      <c r="C126" s="87">
        <v>8.7910000000000004</v>
      </c>
      <c r="D126" s="87">
        <v>8.6809999999999992</v>
      </c>
      <c r="E126" s="185"/>
      <c r="F126" s="83">
        <f t="shared" si="0"/>
        <v>12.94209722222222</v>
      </c>
      <c r="G126" s="122">
        <f t="shared" si="1"/>
        <v>8.6354166666666679</v>
      </c>
      <c r="H126" s="122">
        <f t="shared" si="2"/>
        <v>10.159333333333333</v>
      </c>
    </row>
    <row r="127" spans="1:8" x14ac:dyDescent="0.25">
      <c r="A127" s="86">
        <v>41030</v>
      </c>
      <c r="B127" s="87">
        <v>7.7990000000000004</v>
      </c>
      <c r="C127" s="87">
        <v>8.0190000000000001</v>
      </c>
      <c r="D127" s="87">
        <v>7.9089999999999998</v>
      </c>
      <c r="E127" s="185"/>
      <c r="F127" s="83">
        <f t="shared" si="0"/>
        <v>12.554374999999999</v>
      </c>
      <c r="G127" s="122">
        <f t="shared" si="1"/>
        <v>8.8153055555555557</v>
      </c>
      <c r="H127" s="122">
        <f t="shared" si="2"/>
        <v>9.8515833333333322</v>
      </c>
    </row>
    <row r="128" spans="1:8" x14ac:dyDescent="0.25">
      <c r="A128" s="86">
        <v>41061</v>
      </c>
      <c r="B128" s="87">
        <v>7.0768000000000004</v>
      </c>
      <c r="C128" s="87">
        <v>7.2972999999999999</v>
      </c>
      <c r="D128" s="87">
        <v>7.1871</v>
      </c>
      <c r="E128" s="185"/>
      <c r="F128" s="83">
        <f t="shared" si="0"/>
        <v>12.145140277777775</v>
      </c>
      <c r="G128" s="122">
        <f t="shared" si="1"/>
        <v>8.9822805555555547</v>
      </c>
      <c r="H128" s="122">
        <f t="shared" si="2"/>
        <v>9.4951749999999997</v>
      </c>
    </row>
    <row r="129" spans="1:9" x14ac:dyDescent="0.25">
      <c r="A129" s="86">
        <v>41091</v>
      </c>
      <c r="B129" s="87">
        <v>6.1454000000000004</v>
      </c>
      <c r="C129" s="87">
        <v>6.4210000000000003</v>
      </c>
      <c r="D129" s="87">
        <v>6.2831999999999999</v>
      </c>
      <c r="E129" s="185"/>
      <c r="F129" s="83">
        <f t="shared" si="0"/>
        <v>11.72717083333333</v>
      </c>
      <c r="G129" s="122">
        <f t="shared" si="1"/>
        <v>9.1307861111111119</v>
      </c>
      <c r="H129" s="122">
        <f t="shared" si="2"/>
        <v>9.0909416666666676</v>
      </c>
    </row>
    <row r="130" spans="1:9" x14ac:dyDescent="0.25">
      <c r="A130" s="86">
        <v>41122</v>
      </c>
      <c r="B130" s="87">
        <v>5.71</v>
      </c>
      <c r="C130" s="87">
        <v>5.9303999999999997</v>
      </c>
      <c r="D130" s="87">
        <v>5.8201999999999998</v>
      </c>
      <c r="E130" s="185"/>
      <c r="F130" s="83">
        <f t="shared" si="0"/>
        <v>11.312354166666665</v>
      </c>
      <c r="G130" s="122">
        <f t="shared" si="1"/>
        <v>9.2392638888888907</v>
      </c>
      <c r="H130" s="122">
        <f t="shared" si="2"/>
        <v>8.6358750000000004</v>
      </c>
      <c r="I130" s="89"/>
    </row>
    <row r="131" spans="1:9" x14ac:dyDescent="0.25">
      <c r="A131" s="86">
        <v>41153</v>
      </c>
      <c r="B131" s="87">
        <v>5.7870999999999997</v>
      </c>
      <c r="C131" s="87">
        <v>6.0076000000000001</v>
      </c>
      <c r="D131" s="87">
        <v>5.8974000000000002</v>
      </c>
      <c r="E131" s="185"/>
      <c r="F131" s="83">
        <f t="shared" si="0"/>
        <v>10.961762499999999</v>
      </c>
      <c r="G131" s="122">
        <f t="shared" si="1"/>
        <v>9.3426083333333345</v>
      </c>
      <c r="H131" s="122">
        <f t="shared" si="2"/>
        <v>8.2022416666666675</v>
      </c>
      <c r="I131" s="89"/>
    </row>
    <row r="132" spans="1:9" x14ac:dyDescent="0.25">
      <c r="A132" s="86">
        <v>41183</v>
      </c>
      <c r="B132" s="87">
        <v>5.7045000000000003</v>
      </c>
      <c r="C132" s="87">
        <v>5.9249000000000001</v>
      </c>
      <c r="D132" s="87">
        <v>5.8147000000000002</v>
      </c>
      <c r="E132" s="185"/>
      <c r="F132" s="83">
        <f t="shared" si="0"/>
        <v>10.588327777777774</v>
      </c>
      <c r="G132" s="122">
        <f t="shared" si="1"/>
        <v>9.4291000000000018</v>
      </c>
      <c r="H132" s="122">
        <f t="shared" si="2"/>
        <v>7.8417166666666658</v>
      </c>
      <c r="I132" s="89"/>
    </row>
    <row r="133" spans="1:9" x14ac:dyDescent="0.25">
      <c r="A133" s="86">
        <v>41214</v>
      </c>
      <c r="B133" s="87">
        <v>5.5335999999999999</v>
      </c>
      <c r="C133" s="87">
        <v>5.7320000000000002</v>
      </c>
      <c r="D133" s="87">
        <v>5.6327999999999996</v>
      </c>
      <c r="E133" s="185"/>
      <c r="F133" s="83">
        <f t="shared" si="0"/>
        <v>10.207255555555552</v>
      </c>
      <c r="G133" s="122">
        <f t="shared" si="1"/>
        <v>9.4784000000000006</v>
      </c>
      <c r="H133" s="122">
        <f t="shared" si="2"/>
        <v>7.4966166666666672</v>
      </c>
      <c r="I133" s="89"/>
    </row>
    <row r="134" spans="1:9" x14ac:dyDescent="0.25">
      <c r="A134" s="86">
        <v>41244</v>
      </c>
      <c r="B134" s="87">
        <v>5.5667</v>
      </c>
      <c r="C134" s="87">
        <v>5.7320000000000002</v>
      </c>
      <c r="D134" s="87">
        <v>5.6493000000000002</v>
      </c>
      <c r="E134" s="185"/>
      <c r="F134" s="83">
        <f t="shared" si="0"/>
        <v>9.8187597222222198</v>
      </c>
      <c r="G134" s="122">
        <f t="shared" si="1"/>
        <v>9.495491666666668</v>
      </c>
      <c r="H134" s="122">
        <f t="shared" si="2"/>
        <v>7.1636416666666669</v>
      </c>
    </row>
    <row r="135" spans="1:9" x14ac:dyDescent="0.25">
      <c r="A135" s="86">
        <v>41275</v>
      </c>
      <c r="B135" s="87">
        <v>5.4288999999999996</v>
      </c>
      <c r="C135" s="87">
        <v>5.5941999999999998</v>
      </c>
      <c r="D135" s="87">
        <v>5.5115999999999996</v>
      </c>
      <c r="E135" s="185"/>
      <c r="F135" s="83">
        <f t="shared" si="0"/>
        <v>9.4232541666666663</v>
      </c>
      <c r="G135" s="122">
        <f t="shared" si="1"/>
        <v>9.4776194444444446</v>
      </c>
      <c r="H135" s="122">
        <f t="shared" si="2"/>
        <v>6.8283583333333331</v>
      </c>
    </row>
    <row r="136" spans="1:9" x14ac:dyDescent="0.25">
      <c r="A136" s="86">
        <v>41306</v>
      </c>
      <c r="B136" s="87">
        <v>5.1809000000000003</v>
      </c>
      <c r="C136" s="87">
        <v>5.4288999999999996</v>
      </c>
      <c r="D136" s="87">
        <v>5.3048999999999999</v>
      </c>
      <c r="E136" s="185"/>
      <c r="F136" s="83">
        <f t="shared" si="0"/>
        <v>9.0395444444444415</v>
      </c>
      <c r="G136" s="122">
        <f t="shared" si="1"/>
        <v>9.4052833333333314</v>
      </c>
      <c r="H136" s="122">
        <f t="shared" si="2"/>
        <v>6.5240999999999998</v>
      </c>
    </row>
    <row r="137" spans="1:9" x14ac:dyDescent="0.25">
      <c r="A137" s="86">
        <v>41334</v>
      </c>
      <c r="B137" s="87">
        <v>5.0045000000000002</v>
      </c>
      <c r="C137" s="87">
        <v>5.2690000000000001</v>
      </c>
      <c r="D137" s="87">
        <v>5.1368</v>
      </c>
      <c r="E137" s="185"/>
      <c r="F137" s="83">
        <f t="shared" si="0"/>
        <v>8.7112916666666642</v>
      </c>
      <c r="G137" s="122">
        <f t="shared" si="1"/>
        <v>9.2876944444444423</v>
      </c>
      <c r="H137" s="122">
        <f t="shared" si="2"/>
        <v>6.235666666666666</v>
      </c>
    </row>
    <row r="138" spans="1:9" x14ac:dyDescent="0.25">
      <c r="A138" s="86">
        <v>41365</v>
      </c>
      <c r="B138" s="90">
        <v>4.8226062499999998</v>
      </c>
      <c r="C138" s="90">
        <v>5.0155105000000004</v>
      </c>
      <c r="D138" s="90">
        <v>4.9190583749999996</v>
      </c>
      <c r="E138" s="185"/>
      <c r="F138" s="83">
        <f t="shared" si="0"/>
        <v>8.4887230329861083</v>
      </c>
      <c r="G138" s="122">
        <f t="shared" si="1"/>
        <v>9.1548627326388861</v>
      </c>
      <c r="H138" s="122">
        <f t="shared" si="2"/>
        <v>5.9221715312500001</v>
      </c>
    </row>
    <row r="139" spans="1:9" x14ac:dyDescent="0.25">
      <c r="A139" s="86">
        <v>41395</v>
      </c>
      <c r="B139" s="90">
        <v>3.9683160000000002</v>
      </c>
      <c r="C139" s="90">
        <v>4.1226393999999997</v>
      </c>
      <c r="D139" s="90">
        <v>4.0454777000000002</v>
      </c>
      <c r="E139" s="185"/>
      <c r="F139" s="83">
        <f t="shared" si="0"/>
        <v>8.2846463343749992</v>
      </c>
      <c r="G139" s="122">
        <f t="shared" si="1"/>
        <v>8.9839871131944431</v>
      </c>
      <c r="H139" s="122">
        <f t="shared" si="2"/>
        <v>5.6002113395833346</v>
      </c>
    </row>
    <row r="140" spans="1:9" x14ac:dyDescent="0.25">
      <c r="A140" s="86">
        <v>41426</v>
      </c>
      <c r="B140" s="90">
        <v>3.8029695000000001</v>
      </c>
      <c r="C140" s="90">
        <v>3.9683160000000002</v>
      </c>
      <c r="D140" s="90">
        <v>3.8856427500000001</v>
      </c>
      <c r="E140" s="185"/>
      <c r="F140" s="83">
        <f t="shared" si="0"/>
        <v>8.0875302614583315</v>
      </c>
      <c r="G140" s="122">
        <f t="shared" si="1"/>
        <v>8.795282745138886</v>
      </c>
      <c r="H140" s="122">
        <f t="shared" si="2"/>
        <v>5.3250899020833335</v>
      </c>
    </row>
    <row r="141" spans="1:9" x14ac:dyDescent="0.25">
      <c r="A141" s="86">
        <v>41456</v>
      </c>
      <c r="B141" s="90">
        <v>3.7479</v>
      </c>
      <c r="C141" s="90">
        <v>3.9683000000000002</v>
      </c>
      <c r="D141" s="90">
        <v>3.8580999999999999</v>
      </c>
      <c r="E141" s="185"/>
      <c r="F141" s="83">
        <f t="shared" si="0"/>
        <v>7.9038094281249993</v>
      </c>
      <c r="G141" s="122">
        <f t="shared" si="1"/>
        <v>8.5824799673611079</v>
      </c>
      <c r="H141" s="122">
        <f t="shared" si="2"/>
        <v>5.1229982354166665</v>
      </c>
    </row>
    <row r="142" spans="1:9" x14ac:dyDescent="0.25">
      <c r="A142" s="86">
        <v>41487</v>
      </c>
      <c r="B142" s="90">
        <v>3.7919</v>
      </c>
      <c r="C142" s="90">
        <v>3.9682840000000001</v>
      </c>
      <c r="D142" s="90">
        <v>3.8801000000000001</v>
      </c>
      <c r="E142" s="185"/>
      <c r="F142" s="83">
        <f t="shared" si="0"/>
        <v>7.7433663725694446</v>
      </c>
      <c r="G142" s="122">
        <f t="shared" si="1"/>
        <v>8.3651771895833296</v>
      </c>
      <c r="H142" s="122">
        <f t="shared" si="2"/>
        <v>4.9613232354166668</v>
      </c>
    </row>
    <row r="143" spans="1:9" x14ac:dyDescent="0.25">
      <c r="A143" s="86">
        <v>41518</v>
      </c>
      <c r="B143" s="90">
        <v>3.8580999999999999</v>
      </c>
      <c r="C143" s="90">
        <v>4.1060999999999996</v>
      </c>
      <c r="D143" s="90">
        <v>3.9821</v>
      </c>
      <c r="E143" s="185"/>
      <c r="F143" s="83">
        <f t="shared" si="0"/>
        <v>7.6312149836805538</v>
      </c>
      <c r="G143" s="122">
        <f t="shared" si="1"/>
        <v>8.1408744118055552</v>
      </c>
      <c r="H143" s="122">
        <f t="shared" si="2"/>
        <v>4.8017149020833338</v>
      </c>
    </row>
    <row r="144" spans="1:9" x14ac:dyDescent="0.25">
      <c r="A144" s="86">
        <v>41548</v>
      </c>
      <c r="B144" s="90">
        <v>4.0785</v>
      </c>
      <c r="C144" s="90">
        <v>4.2990000000000004</v>
      </c>
      <c r="D144" s="90">
        <v>4.1887999999999996</v>
      </c>
      <c r="E144" s="185"/>
      <c r="F144" s="83">
        <f t="shared" si="0"/>
        <v>7.5056705392361085</v>
      </c>
      <c r="G144" s="122">
        <f t="shared" si="1"/>
        <v>7.9158133006944444</v>
      </c>
      <c r="H144" s="122">
        <f t="shared" si="2"/>
        <v>4.6662232354166671</v>
      </c>
    </row>
    <row r="145" spans="1:8" x14ac:dyDescent="0.25">
      <c r="A145" s="86">
        <v>41579</v>
      </c>
      <c r="B145" s="90">
        <v>4.1666999999999996</v>
      </c>
      <c r="C145" s="90">
        <v>4.4092000000000002</v>
      </c>
      <c r="D145" s="90">
        <v>4.2880000000000003</v>
      </c>
      <c r="E145" s="185"/>
      <c r="F145" s="83">
        <f t="shared" si="0"/>
        <v>7.3862955392361096</v>
      </c>
      <c r="G145" s="122">
        <f t="shared" si="1"/>
        <v>7.7008688562500005</v>
      </c>
      <c r="H145" s="122">
        <f t="shared" si="2"/>
        <v>4.5541565687499999</v>
      </c>
    </row>
    <row r="146" spans="1:8" x14ac:dyDescent="0.25">
      <c r="A146" s="86">
        <v>41609</v>
      </c>
      <c r="B146" s="90">
        <v>4.3540999999999999</v>
      </c>
      <c r="C146" s="90">
        <v>4.4644000000000004</v>
      </c>
      <c r="D146" s="90">
        <v>4.4092000000000002</v>
      </c>
      <c r="E146" s="185"/>
      <c r="F146" s="83">
        <f t="shared" si="0"/>
        <v>7.2765760947916682</v>
      </c>
      <c r="G146" s="122">
        <f t="shared" si="1"/>
        <v>7.5220410784722214</v>
      </c>
      <c r="H146" s="122">
        <f t="shared" si="2"/>
        <v>4.4508149020833327</v>
      </c>
    </row>
    <row r="147" spans="1:8" x14ac:dyDescent="0.25">
      <c r="A147" s="86">
        <v>41640</v>
      </c>
      <c r="B147" s="90">
        <v>4.6077000000000004</v>
      </c>
      <c r="C147" s="90">
        <v>4.8060999999999998</v>
      </c>
      <c r="D147" s="90">
        <v>4.7069000000000001</v>
      </c>
      <c r="E147" s="185"/>
      <c r="F147" s="83">
        <f t="shared" si="0"/>
        <v>7.1658802614583346</v>
      </c>
      <c r="G147" s="122">
        <f t="shared" si="1"/>
        <v>7.3473438562500002</v>
      </c>
      <c r="H147" s="122">
        <f t="shared" si="2"/>
        <v>4.38375656875</v>
      </c>
    </row>
    <row r="148" spans="1:8" x14ac:dyDescent="0.25">
      <c r="A148" s="86">
        <v>41671</v>
      </c>
      <c r="B148" s="90">
        <v>4.9328000000000003</v>
      </c>
      <c r="C148" s="90">
        <v>5.2634999999999996</v>
      </c>
      <c r="D148" s="90">
        <v>5.0982000000000003</v>
      </c>
      <c r="E148" s="185"/>
      <c r="F148" s="83">
        <f t="shared" si="0"/>
        <v>7.0567997059027796</v>
      </c>
      <c r="G148" s="122">
        <f t="shared" si="1"/>
        <v>7.1796827451388872</v>
      </c>
      <c r="H148" s="122">
        <f t="shared" si="2"/>
        <v>4.3665315687499993</v>
      </c>
    </row>
    <row r="149" spans="1:8" x14ac:dyDescent="0.25">
      <c r="A149" s="86">
        <v>41699</v>
      </c>
      <c r="B149" s="90">
        <v>4.9603999999999999</v>
      </c>
      <c r="C149" s="90">
        <v>5.3738000000000001</v>
      </c>
      <c r="D149" s="90">
        <v>5.1670999999999996</v>
      </c>
      <c r="E149" s="185"/>
      <c r="F149" s="83">
        <f t="shared" si="0"/>
        <v>6.9505788725694462</v>
      </c>
      <c r="G149" s="122">
        <f t="shared" si="1"/>
        <v>7.0017133006944432</v>
      </c>
      <c r="H149" s="122">
        <f t="shared" si="2"/>
        <v>4.3690565687499996</v>
      </c>
    </row>
    <row r="150" spans="1:8" x14ac:dyDescent="0.25">
      <c r="A150" s="86">
        <v>41730</v>
      </c>
      <c r="B150" s="90">
        <v>5.2359999999999998</v>
      </c>
      <c r="C150" s="90">
        <v>5.6768999999999998</v>
      </c>
      <c r="D150" s="90">
        <v>5.4564000000000004</v>
      </c>
      <c r="E150" s="185"/>
      <c r="F150" s="83">
        <f t="shared" si="0"/>
        <v>6.8681538725694464</v>
      </c>
      <c r="G150" s="122">
        <f t="shared" si="1"/>
        <v>6.8317799673611095</v>
      </c>
      <c r="H150" s="122">
        <f t="shared" si="2"/>
        <v>4.4138350374999993</v>
      </c>
    </row>
    <row r="151" spans="1:8" x14ac:dyDescent="0.25">
      <c r="A151" s="86">
        <v>41760</v>
      </c>
      <c r="B151" s="90">
        <v>5.9303999999999997</v>
      </c>
      <c r="C151" s="90">
        <v>6.1950000000000003</v>
      </c>
      <c r="D151" s="90">
        <v>6.0627000000000004</v>
      </c>
      <c r="E151" s="185"/>
      <c r="F151" s="83">
        <f t="shared" si="0"/>
        <v>6.8136080392361125</v>
      </c>
      <c r="G151" s="122">
        <f t="shared" si="1"/>
        <v>6.6779105229166653</v>
      </c>
      <c r="H151" s="122">
        <f t="shared" si="2"/>
        <v>4.5819368958333326</v>
      </c>
    </row>
    <row r="152" spans="1:8" x14ac:dyDescent="0.25">
      <c r="A152" s="86">
        <v>41791</v>
      </c>
      <c r="B152" s="90">
        <v>6.4760999999999997</v>
      </c>
      <c r="C152" s="90">
        <v>6.6414</v>
      </c>
      <c r="D152" s="90">
        <v>6.5587</v>
      </c>
      <c r="E152" s="185"/>
      <c r="F152" s="83">
        <f t="shared" ref="F152:F215" si="3">AVERAGE(D81:D152)</f>
        <v>6.7732844281250006</v>
      </c>
      <c r="G152" s="122">
        <f t="shared" si="1"/>
        <v>6.5416521895833313</v>
      </c>
      <c r="H152" s="122">
        <f t="shared" si="2"/>
        <v>4.8046916666666668</v>
      </c>
    </row>
    <row r="153" spans="1:8" x14ac:dyDescent="0.25">
      <c r="A153" s="86">
        <v>41821</v>
      </c>
      <c r="B153" s="90">
        <v>6.6138599999999999</v>
      </c>
      <c r="C153" s="90">
        <v>6.8343220000000002</v>
      </c>
      <c r="D153" s="90">
        <v>6.7240909999999996</v>
      </c>
      <c r="E153" s="185"/>
      <c r="F153" s="83">
        <f t="shared" si="3"/>
        <v>6.7403690253472233</v>
      </c>
      <c r="G153" s="122">
        <f t="shared" si="1"/>
        <v>6.4191547173611099</v>
      </c>
      <c r="H153" s="122">
        <f t="shared" si="2"/>
        <v>5.0435242499999999</v>
      </c>
    </row>
    <row r="154" spans="1:8" x14ac:dyDescent="0.25">
      <c r="A154" s="86">
        <v>41852</v>
      </c>
      <c r="B154" s="90">
        <v>6.6138599999999999</v>
      </c>
      <c r="C154" s="90">
        <v>6.8343220000000002</v>
      </c>
      <c r="D154" s="90">
        <v>6.7240909999999996</v>
      </c>
      <c r="E154" s="185"/>
      <c r="F154" s="83">
        <f t="shared" si="3"/>
        <v>6.7219952892361112</v>
      </c>
      <c r="G154" s="122">
        <f t="shared" si="1"/>
        <v>6.2925739118055537</v>
      </c>
      <c r="H154" s="122">
        <f t="shared" si="2"/>
        <v>5.2805235000000001</v>
      </c>
    </row>
    <row r="155" spans="1:8" x14ac:dyDescent="0.25">
      <c r="A155" s="86">
        <v>41883</v>
      </c>
      <c r="B155" s="90">
        <v>6.6138599999999999</v>
      </c>
      <c r="C155" s="90">
        <v>6.8343220000000002</v>
      </c>
      <c r="D155" s="90">
        <v>6.7240909999999996</v>
      </c>
      <c r="E155" s="185"/>
      <c r="F155" s="83">
        <f t="shared" si="3"/>
        <v>6.7227604420138896</v>
      </c>
      <c r="G155" s="122">
        <f t="shared" si="1"/>
        <v>6.1709931062499983</v>
      </c>
      <c r="H155" s="122">
        <f t="shared" si="2"/>
        <v>5.5090227499999997</v>
      </c>
    </row>
    <row r="156" spans="1:8" x14ac:dyDescent="0.25">
      <c r="A156" s="86">
        <v>41913</v>
      </c>
      <c r="B156" s="90">
        <v>6.6138599999999999</v>
      </c>
      <c r="C156" s="90">
        <v>6.8343220000000002</v>
      </c>
      <c r="D156" s="90">
        <v>6.7240909999999996</v>
      </c>
      <c r="E156" s="185"/>
      <c r="F156" s="83">
        <f t="shared" si="3"/>
        <v>6.765622817013889</v>
      </c>
      <c r="G156" s="122">
        <f t="shared" si="1"/>
        <v>6.0760789673611093</v>
      </c>
      <c r="H156" s="122">
        <f t="shared" si="2"/>
        <v>5.7202969999999995</v>
      </c>
    </row>
    <row r="157" spans="1:8" x14ac:dyDescent="0.25">
      <c r="A157" s="86">
        <v>41944</v>
      </c>
      <c r="B157" s="90">
        <v>6.6138599999999999</v>
      </c>
      <c r="C157" s="90">
        <v>6.8343220000000002</v>
      </c>
      <c r="D157" s="90">
        <v>6.7240909999999996</v>
      </c>
      <c r="E157" s="185"/>
      <c r="F157" s="83">
        <f t="shared" si="3"/>
        <v>6.8161379697916669</v>
      </c>
      <c r="G157" s="122">
        <f t="shared" si="1"/>
        <v>5.9913592729166645</v>
      </c>
      <c r="H157" s="122">
        <f t="shared" si="2"/>
        <v>5.9233045833333335</v>
      </c>
    </row>
    <row r="158" spans="1:8" x14ac:dyDescent="0.25">
      <c r="A158" s="86">
        <v>41974</v>
      </c>
      <c r="B158" s="90">
        <v>6.6138599999999999</v>
      </c>
      <c r="C158" s="90">
        <v>6.8343220000000002</v>
      </c>
      <c r="D158" s="90">
        <v>6.7240909999999996</v>
      </c>
      <c r="E158" s="185"/>
      <c r="F158" s="83">
        <f t="shared" si="3"/>
        <v>6.874319789236111</v>
      </c>
      <c r="G158" s="122">
        <f t="shared" si="1"/>
        <v>5.9102229118055529</v>
      </c>
      <c r="H158" s="122">
        <f t="shared" si="2"/>
        <v>6.1162121666666671</v>
      </c>
    </row>
    <row r="159" spans="1:8" x14ac:dyDescent="0.25">
      <c r="A159" s="86">
        <v>42005</v>
      </c>
      <c r="B159" s="90">
        <v>6.6138599999999999</v>
      </c>
      <c r="C159" s="90">
        <v>6.8343220000000002</v>
      </c>
      <c r="D159" s="90">
        <v>6.7240909999999996</v>
      </c>
      <c r="E159" s="185"/>
      <c r="F159" s="83">
        <f t="shared" si="3"/>
        <v>6.9397654975694438</v>
      </c>
      <c r="G159" s="122">
        <f t="shared" si="1"/>
        <v>5.8321421062499974</v>
      </c>
      <c r="H159" s="122">
        <f t="shared" si="2"/>
        <v>6.2843114166666671</v>
      </c>
    </row>
    <row r="160" spans="1:8" x14ac:dyDescent="0.25">
      <c r="A160" s="86">
        <v>42036</v>
      </c>
      <c r="B160" s="90">
        <v>6.6138599999999999</v>
      </c>
      <c r="C160" s="90">
        <v>6.8619000000000003</v>
      </c>
      <c r="D160" s="90">
        <v>6.7378999999999998</v>
      </c>
      <c r="E160" s="185"/>
      <c r="F160" s="83">
        <f t="shared" si="3"/>
        <v>7.0090418864583333</v>
      </c>
      <c r="G160" s="122">
        <f t="shared" si="1"/>
        <v>5.7705282173611083</v>
      </c>
      <c r="H160" s="122">
        <f t="shared" si="2"/>
        <v>6.4209530833333339</v>
      </c>
    </row>
    <row r="161" spans="1:8" x14ac:dyDescent="0.25">
      <c r="A161" s="86">
        <v>42064</v>
      </c>
      <c r="B161" s="90">
        <v>6.6138599999999999</v>
      </c>
      <c r="C161" s="90">
        <v>6.9721000000000002</v>
      </c>
      <c r="D161" s="90">
        <v>6.7930000000000001</v>
      </c>
      <c r="E161" s="185"/>
      <c r="F161" s="83">
        <f t="shared" si="3"/>
        <v>7.0791529975694445</v>
      </c>
      <c r="G161" s="122">
        <f t="shared" si="1"/>
        <v>5.7203893284722191</v>
      </c>
      <c r="H161" s="122">
        <f t="shared" si="2"/>
        <v>6.5564447500000007</v>
      </c>
    </row>
    <row r="162" spans="1:8" x14ac:dyDescent="0.25">
      <c r="A162" s="86">
        <v>42095</v>
      </c>
      <c r="B162" s="90">
        <v>6.6138599999999999</v>
      </c>
      <c r="C162" s="90">
        <v>7.0548000000000002</v>
      </c>
      <c r="D162" s="90">
        <v>6.8342999999999998</v>
      </c>
      <c r="E162" s="185"/>
      <c r="F162" s="83">
        <f t="shared" si="3"/>
        <v>7.1522543864583339</v>
      </c>
      <c r="G162" s="122">
        <f t="shared" si="1"/>
        <v>5.6690921062499982</v>
      </c>
      <c r="H162" s="122">
        <f t="shared" si="2"/>
        <v>6.6712697500000013</v>
      </c>
    </row>
    <row r="163" spans="1:8" x14ac:dyDescent="0.25">
      <c r="A163" s="86">
        <v>42125</v>
      </c>
      <c r="B163" s="90">
        <v>6.6138599999999999</v>
      </c>
      <c r="C163" s="90">
        <v>7.0548000000000002</v>
      </c>
      <c r="D163" s="90">
        <v>6.8342999999999998</v>
      </c>
      <c r="E163" s="185"/>
      <c r="F163" s="83">
        <f t="shared" si="3"/>
        <v>7.2272724420138879</v>
      </c>
      <c r="G163" s="122">
        <f t="shared" ref="G163:G226" si="4">AVERAGE(D128:D163)</f>
        <v>5.6392393284722209</v>
      </c>
      <c r="H163" s="122">
        <f t="shared" ref="H163:H226" si="5">AVERAGE(D152:D163)</f>
        <v>6.7355697500000007</v>
      </c>
    </row>
    <row r="164" spans="1:8" x14ac:dyDescent="0.25">
      <c r="A164" s="86">
        <v>42156</v>
      </c>
      <c r="B164" s="90">
        <v>6.9446000000000003</v>
      </c>
      <c r="C164" s="90">
        <v>7.1925999999999997</v>
      </c>
      <c r="D164" s="90">
        <v>7.0686</v>
      </c>
      <c r="E164" s="185"/>
      <c r="F164" s="83">
        <f t="shared" si="3"/>
        <v>7.3091141086805544</v>
      </c>
      <c r="G164" s="122">
        <f t="shared" si="4"/>
        <v>5.6359476618055551</v>
      </c>
      <c r="H164" s="122">
        <f t="shared" si="5"/>
        <v>6.7780614166666675</v>
      </c>
    </row>
    <row r="165" spans="1:8" x14ac:dyDescent="0.25">
      <c r="A165" s="86">
        <v>42186</v>
      </c>
      <c r="B165" s="90">
        <v>7.1429999999999998</v>
      </c>
      <c r="C165" s="90">
        <v>7.3634000000000004</v>
      </c>
      <c r="D165" s="90">
        <v>7.2531999999999996</v>
      </c>
      <c r="E165" s="185"/>
      <c r="F165" s="83">
        <f t="shared" si="3"/>
        <v>7.3968391086805543</v>
      </c>
      <c r="G165" s="122">
        <f t="shared" si="4"/>
        <v>5.6628921062499993</v>
      </c>
      <c r="H165" s="122">
        <f t="shared" si="5"/>
        <v>6.822153833333334</v>
      </c>
    </row>
    <row r="166" spans="1:8" x14ac:dyDescent="0.25">
      <c r="A166" s="86">
        <v>42217</v>
      </c>
      <c r="B166" s="90">
        <v>7.165</v>
      </c>
      <c r="C166" s="90">
        <v>7.3855000000000004</v>
      </c>
      <c r="D166" s="90">
        <v>7.2751999999999999</v>
      </c>
      <c r="E166" s="185"/>
      <c r="F166" s="83">
        <f t="shared" si="3"/>
        <v>7.4712863309027773</v>
      </c>
      <c r="G166" s="122">
        <f t="shared" si="4"/>
        <v>5.7033087729166674</v>
      </c>
      <c r="H166" s="122">
        <f t="shared" si="5"/>
        <v>6.8680795833333326</v>
      </c>
    </row>
    <row r="167" spans="1:8" x14ac:dyDescent="0.25">
      <c r="A167" s="86">
        <v>42248</v>
      </c>
      <c r="B167" s="90">
        <v>7.165</v>
      </c>
      <c r="C167" s="90">
        <v>7.3855000000000004</v>
      </c>
      <c r="D167" s="90">
        <v>7.2751999999999999</v>
      </c>
      <c r="E167" s="185"/>
      <c r="F167" s="83">
        <f t="shared" si="3"/>
        <v>7.5420946642361111</v>
      </c>
      <c r="G167" s="122">
        <f t="shared" si="4"/>
        <v>5.7415809951388903</v>
      </c>
      <c r="H167" s="122">
        <f t="shared" si="5"/>
        <v>6.9140053333333329</v>
      </c>
    </row>
    <row r="168" spans="1:8" x14ac:dyDescent="0.25">
      <c r="A168" s="86">
        <v>42278</v>
      </c>
      <c r="B168" s="90">
        <v>7.1208999999999998</v>
      </c>
      <c r="C168" s="90">
        <v>7.3414000000000001</v>
      </c>
      <c r="D168" s="90">
        <v>7.2312000000000003</v>
      </c>
      <c r="E168" s="185"/>
      <c r="F168" s="83">
        <f t="shared" si="3"/>
        <v>7.6050141086805541</v>
      </c>
      <c r="G168" s="122">
        <f t="shared" si="4"/>
        <v>5.7809282173611125</v>
      </c>
      <c r="H168" s="122">
        <f t="shared" si="5"/>
        <v>6.9562644166666665</v>
      </c>
    </row>
    <row r="169" spans="1:8" x14ac:dyDescent="0.25">
      <c r="A169" s="86">
        <v>42309</v>
      </c>
      <c r="B169" s="90">
        <v>6.9446000000000003</v>
      </c>
      <c r="C169" s="90">
        <v>7.165</v>
      </c>
      <c r="D169" s="90">
        <v>7.0548000000000002</v>
      </c>
      <c r="E169" s="185"/>
      <c r="F169" s="83">
        <f t="shared" si="3"/>
        <v>7.6494141086805554</v>
      </c>
      <c r="G169" s="122">
        <f t="shared" si="4"/>
        <v>5.8204282173611128</v>
      </c>
      <c r="H169" s="122">
        <f t="shared" si="5"/>
        <v>6.9838234999999997</v>
      </c>
    </row>
    <row r="170" spans="1:8" ht="16.5" thickBot="1" x14ac:dyDescent="0.3">
      <c r="A170" s="86">
        <v>42339</v>
      </c>
      <c r="B170" s="90">
        <v>6.9446000000000003</v>
      </c>
      <c r="C170" s="90">
        <v>7.165</v>
      </c>
      <c r="D170" s="90">
        <v>7.0548000000000002</v>
      </c>
      <c r="E170" s="185"/>
      <c r="F170" s="83">
        <f t="shared" si="3"/>
        <v>7.6774807753472221</v>
      </c>
      <c r="G170" s="122">
        <f t="shared" si="4"/>
        <v>5.8594698840277788</v>
      </c>
      <c r="H170" s="122">
        <f t="shared" si="5"/>
        <v>7.011382583333333</v>
      </c>
    </row>
    <row r="171" spans="1:8" x14ac:dyDescent="0.25">
      <c r="A171" s="91">
        <v>42370</v>
      </c>
      <c r="B171" s="92">
        <v>6.5862999999999996</v>
      </c>
      <c r="C171" s="92">
        <v>6.8068</v>
      </c>
      <c r="D171" s="93">
        <v>6.6965000000000003</v>
      </c>
      <c r="E171" s="185"/>
      <c r="F171" s="83">
        <f t="shared" si="3"/>
        <v>7.6850016086805546</v>
      </c>
      <c r="G171" s="122">
        <f t="shared" si="4"/>
        <v>5.892383772916669</v>
      </c>
      <c r="H171" s="122">
        <f t="shared" si="5"/>
        <v>7.0090833333333329</v>
      </c>
    </row>
    <row r="172" spans="1:8" x14ac:dyDescent="0.25">
      <c r="A172" s="94">
        <v>42401</v>
      </c>
      <c r="B172" s="90">
        <v>6.3658000000000001</v>
      </c>
      <c r="C172" s="90">
        <v>6.6139000000000001</v>
      </c>
      <c r="D172" s="95">
        <v>6.4898999999999996</v>
      </c>
      <c r="E172" s="185"/>
      <c r="F172" s="83">
        <f t="shared" si="3"/>
        <v>7.6652918864583306</v>
      </c>
      <c r="G172" s="122">
        <f t="shared" si="4"/>
        <v>5.9253004395833351</v>
      </c>
      <c r="H172" s="122">
        <f t="shared" si="5"/>
        <v>6.9884166666666667</v>
      </c>
    </row>
    <row r="173" spans="1:8" x14ac:dyDescent="0.25">
      <c r="A173" s="94">
        <v>42430</v>
      </c>
      <c r="B173" s="90">
        <v>5.8643000000000001</v>
      </c>
      <c r="C173" s="90">
        <v>6.3052000000000001</v>
      </c>
      <c r="D173" s="95">
        <v>6.0848000000000004</v>
      </c>
      <c r="E173" s="185"/>
      <c r="F173" s="83">
        <f t="shared" si="3"/>
        <v>7.6196641086805528</v>
      </c>
      <c r="G173" s="122">
        <f t="shared" si="4"/>
        <v>5.9516337729166686</v>
      </c>
      <c r="H173" s="122">
        <f t="shared" si="5"/>
        <v>6.9294000000000011</v>
      </c>
    </row>
    <row r="174" spans="1:8" x14ac:dyDescent="0.25">
      <c r="A174" s="94">
        <v>42461</v>
      </c>
      <c r="B174" s="90">
        <v>5.1257000000000001</v>
      </c>
      <c r="C174" s="90">
        <v>5.5667</v>
      </c>
      <c r="D174" s="95">
        <v>5.3461999999999996</v>
      </c>
      <c r="E174" s="185"/>
      <c r="F174" s="83">
        <f t="shared" si="3"/>
        <v>7.5591807753472189</v>
      </c>
      <c r="G174" s="122">
        <f t="shared" si="4"/>
        <v>5.963498818055557</v>
      </c>
      <c r="H174" s="122">
        <f t="shared" si="5"/>
        <v>6.8053916666666661</v>
      </c>
    </row>
    <row r="175" spans="1:8" x14ac:dyDescent="0.25">
      <c r="A175" s="94">
        <v>42491</v>
      </c>
      <c r="B175" s="90">
        <v>5.0705999999999998</v>
      </c>
      <c r="C175" s="90">
        <v>5.5115999999999996</v>
      </c>
      <c r="D175" s="95">
        <v>5.2911000000000001</v>
      </c>
      <c r="E175" s="185"/>
      <c r="F175" s="83">
        <f t="shared" si="3"/>
        <v>7.49104327534722</v>
      </c>
      <c r="G175" s="122">
        <f t="shared" si="4"/>
        <v>5.9980994375000014</v>
      </c>
      <c r="H175" s="122">
        <f t="shared" si="5"/>
        <v>6.6767916666666665</v>
      </c>
    </row>
    <row r="176" spans="1:8" x14ac:dyDescent="0.25">
      <c r="A176" s="94">
        <v>42522</v>
      </c>
      <c r="B176" s="90">
        <v>5.0705999999999998</v>
      </c>
      <c r="C176" s="90">
        <v>5.5115999999999996</v>
      </c>
      <c r="D176" s="95">
        <v>5.2911000000000001</v>
      </c>
      <c r="E176" s="185"/>
      <c r="F176" s="83">
        <f t="shared" si="3"/>
        <v>7.4162113309027751</v>
      </c>
      <c r="G176" s="122">
        <f t="shared" si="4"/>
        <v>6.0371399166666686</v>
      </c>
      <c r="H176" s="122">
        <f t="shared" si="5"/>
        <v>6.5286666666666671</v>
      </c>
    </row>
    <row r="177" spans="1:8" x14ac:dyDescent="0.25">
      <c r="A177" s="94">
        <v>42552</v>
      </c>
      <c r="B177" s="90">
        <v>4.8226000000000004</v>
      </c>
      <c r="C177" s="90">
        <v>5.2359999999999998</v>
      </c>
      <c r="D177" s="95">
        <v>5.0293000000000001</v>
      </c>
      <c r="E177" s="185"/>
      <c r="F177" s="83">
        <f t="shared" si="3"/>
        <v>7.3260766086805535</v>
      </c>
      <c r="G177" s="122">
        <f t="shared" si="4"/>
        <v>6.069673250000001</v>
      </c>
      <c r="H177" s="122">
        <f t="shared" si="5"/>
        <v>6.3433416666666673</v>
      </c>
    </row>
    <row r="178" spans="1:8" x14ac:dyDescent="0.25">
      <c r="A178" s="94">
        <v>42583</v>
      </c>
      <c r="B178" s="90">
        <v>4.4092000000000002</v>
      </c>
      <c r="C178" s="90">
        <v>4.6848000000000001</v>
      </c>
      <c r="D178" s="95">
        <v>4.5469999999999997</v>
      </c>
      <c r="E178" s="185"/>
      <c r="F178" s="83">
        <f t="shared" si="3"/>
        <v>7.2266877197916655</v>
      </c>
      <c r="G178" s="122">
        <f t="shared" si="4"/>
        <v>6.0881982500000014</v>
      </c>
      <c r="H178" s="122">
        <f t="shared" si="5"/>
        <v>6.1159916666666669</v>
      </c>
    </row>
    <row r="179" spans="1:8" x14ac:dyDescent="0.25">
      <c r="A179" s="94">
        <v>42614</v>
      </c>
      <c r="B179" s="90">
        <v>3.9022000000000001</v>
      </c>
      <c r="C179" s="90">
        <v>4.1226000000000003</v>
      </c>
      <c r="D179" s="95">
        <v>4.0124000000000004</v>
      </c>
      <c r="E179" s="185"/>
      <c r="F179" s="83">
        <f t="shared" si="3"/>
        <v>7.1149571642361105</v>
      </c>
      <c r="G179" s="122">
        <f t="shared" si="4"/>
        <v>6.0890399166666684</v>
      </c>
      <c r="H179" s="122">
        <f t="shared" si="5"/>
        <v>5.8440916666666674</v>
      </c>
    </row>
    <row r="180" spans="1:8" x14ac:dyDescent="0.25">
      <c r="A180" s="94">
        <v>42644</v>
      </c>
      <c r="B180" s="96">
        <v>3.7753999999999999</v>
      </c>
      <c r="C180" s="90">
        <v>3.9958999999999998</v>
      </c>
      <c r="D180" s="95">
        <v>3.8856000000000002</v>
      </c>
      <c r="E180" s="185"/>
      <c r="F180" s="83">
        <f t="shared" si="3"/>
        <v>6.9982154975694435</v>
      </c>
      <c r="G180" s="122">
        <f t="shared" si="4"/>
        <v>6.0806176944444461</v>
      </c>
      <c r="H180" s="122">
        <f t="shared" si="5"/>
        <v>5.565291666666667</v>
      </c>
    </row>
    <row r="181" spans="1:8" x14ac:dyDescent="0.25">
      <c r="A181" s="94">
        <v>42675</v>
      </c>
      <c r="B181" s="90">
        <v>3.4447000000000001</v>
      </c>
      <c r="C181" s="90">
        <v>3.6652</v>
      </c>
      <c r="D181" s="95">
        <v>3.5548999999999999</v>
      </c>
      <c r="E181" s="185"/>
      <c r="F181" s="83">
        <f t="shared" si="3"/>
        <v>6.8805613309027764</v>
      </c>
      <c r="G181" s="122">
        <f t="shared" si="4"/>
        <v>6.0602538055555577</v>
      </c>
      <c r="H181" s="122">
        <f t="shared" si="5"/>
        <v>5.2736333333333336</v>
      </c>
    </row>
    <row r="182" spans="1:8" ht="16.5" thickBot="1" x14ac:dyDescent="0.3">
      <c r="A182" s="97">
        <v>42705</v>
      </c>
      <c r="B182" s="98">
        <v>3.3069000000000002</v>
      </c>
      <c r="C182" s="98">
        <v>3.5274000000000001</v>
      </c>
      <c r="D182" s="99">
        <v>3.4171999999999998</v>
      </c>
      <c r="E182" s="185"/>
      <c r="F182" s="83">
        <f t="shared" si="3"/>
        <v>6.7773696642361081</v>
      </c>
      <c r="G182" s="122">
        <f t="shared" si="4"/>
        <v>6.0326982500000019</v>
      </c>
      <c r="H182" s="122">
        <f t="shared" si="5"/>
        <v>4.9705000000000004</v>
      </c>
    </row>
    <row r="183" spans="1:8" x14ac:dyDescent="0.25">
      <c r="A183" s="91">
        <v>42736</v>
      </c>
      <c r="B183" s="92">
        <v>3.3896000000000002</v>
      </c>
      <c r="C183" s="92">
        <v>3.6101000000000001</v>
      </c>
      <c r="D183" s="93">
        <v>3.4998</v>
      </c>
      <c r="E183" s="185"/>
      <c r="F183" s="83">
        <f t="shared" si="3"/>
        <v>6.6732557753472195</v>
      </c>
      <c r="G183" s="122">
        <f t="shared" si="4"/>
        <v>5.9991676944444459</v>
      </c>
      <c r="H183" s="122">
        <f t="shared" si="5"/>
        <v>4.704108333333334</v>
      </c>
    </row>
    <row r="184" spans="1:8" x14ac:dyDescent="0.25">
      <c r="A184" s="94">
        <v>42767</v>
      </c>
      <c r="B184" s="90">
        <v>3.6101000000000001</v>
      </c>
      <c r="C184" s="90">
        <v>3.9131999999999998</v>
      </c>
      <c r="D184" s="95">
        <v>3.7616000000000001</v>
      </c>
      <c r="E184" s="185"/>
      <c r="F184" s="83">
        <f t="shared" si="3"/>
        <v>6.5708613309027752</v>
      </c>
      <c r="G184" s="122">
        <f t="shared" si="4"/>
        <v>5.9620399166666687</v>
      </c>
      <c r="H184" s="122">
        <f t="shared" si="5"/>
        <v>4.47675</v>
      </c>
    </row>
    <row r="185" spans="1:8" x14ac:dyDescent="0.25">
      <c r="A185" s="94">
        <v>42795</v>
      </c>
      <c r="B185" s="90">
        <v>3.9022000000000001</v>
      </c>
      <c r="C185" s="90">
        <v>4.2328999999999999</v>
      </c>
      <c r="D185" s="95">
        <v>4.0674999999999999</v>
      </c>
      <c r="E185" s="185"/>
      <c r="F185" s="83">
        <f t="shared" si="3"/>
        <v>6.4666043864583296</v>
      </c>
      <c r="G185" s="122">
        <f t="shared" si="4"/>
        <v>5.931495472222224</v>
      </c>
      <c r="H185" s="122">
        <f t="shared" si="5"/>
        <v>4.3086416666666674</v>
      </c>
    </row>
    <row r="186" spans="1:8" x14ac:dyDescent="0.25">
      <c r="A186" s="94">
        <v>42826</v>
      </c>
      <c r="B186" s="90">
        <v>4.1337000000000002</v>
      </c>
      <c r="C186" s="90">
        <v>4.3817000000000004</v>
      </c>
      <c r="D186" s="95">
        <v>4.2576999999999998</v>
      </c>
      <c r="E186" s="185"/>
      <c r="F186" s="83">
        <f t="shared" si="3"/>
        <v>6.3649891086805521</v>
      </c>
      <c r="G186" s="122">
        <f t="shared" si="4"/>
        <v>5.898198250000001</v>
      </c>
      <c r="H186" s="122">
        <f t="shared" si="5"/>
        <v>4.2179333333333338</v>
      </c>
    </row>
    <row r="187" spans="1:8" x14ac:dyDescent="0.25">
      <c r="A187" s="94">
        <v>42856</v>
      </c>
      <c r="B187" s="89">
        <v>4.2824999999999998</v>
      </c>
      <c r="C187" s="89">
        <v>4.4257999999999997</v>
      </c>
      <c r="D187" s="100">
        <v>4.3540999999999999</v>
      </c>
      <c r="E187" s="185"/>
      <c r="F187" s="83">
        <f t="shared" si="3"/>
        <v>6.2643238309027751</v>
      </c>
      <c r="G187" s="122">
        <f t="shared" si="4"/>
        <v>5.8507371388888894</v>
      </c>
      <c r="H187" s="122">
        <f t="shared" si="5"/>
        <v>4.13985</v>
      </c>
    </row>
    <row r="188" spans="1:8" x14ac:dyDescent="0.25">
      <c r="A188" s="94">
        <v>42887</v>
      </c>
      <c r="B188" s="89">
        <v>4.3784000000000001</v>
      </c>
      <c r="C188" s="89">
        <v>4.5768000000000004</v>
      </c>
      <c r="D188" s="100">
        <v>4.4775999999999998</v>
      </c>
      <c r="E188" s="185"/>
      <c r="F188" s="83">
        <f t="shared" si="3"/>
        <v>6.1672904975694411</v>
      </c>
      <c r="G188" s="122">
        <f t="shared" si="4"/>
        <v>5.7929288055555563</v>
      </c>
      <c r="H188" s="122">
        <f t="shared" si="5"/>
        <v>4.0720583333333336</v>
      </c>
    </row>
    <row r="189" spans="1:8" x14ac:dyDescent="0.25">
      <c r="A189" s="94">
        <v>42917</v>
      </c>
      <c r="B189" s="89">
        <v>4.4092000000000002</v>
      </c>
      <c r="C189" s="89">
        <v>4.8502000000000001</v>
      </c>
      <c r="D189" s="100">
        <v>4.6296999999999997</v>
      </c>
      <c r="E189" s="185"/>
      <c r="F189" s="83">
        <f t="shared" si="3"/>
        <v>6.0769529975694425</v>
      </c>
      <c r="G189" s="122">
        <f t="shared" si="4"/>
        <v>5.7347512777777787</v>
      </c>
      <c r="H189" s="122">
        <f t="shared" si="5"/>
        <v>4.0387583333333339</v>
      </c>
    </row>
    <row r="190" spans="1:8" x14ac:dyDescent="0.25">
      <c r="A190" s="94">
        <v>42948</v>
      </c>
      <c r="B190" s="89">
        <v>4.4092000000000002</v>
      </c>
      <c r="C190" s="89">
        <v>4.8502000000000001</v>
      </c>
      <c r="D190" s="100">
        <v>4.6296999999999997</v>
      </c>
      <c r="E190" s="185"/>
      <c r="F190" s="83">
        <f t="shared" si="3"/>
        <v>5.9845738309027752</v>
      </c>
      <c r="G190" s="122">
        <f t="shared" si="4"/>
        <v>5.6765737499999993</v>
      </c>
      <c r="H190" s="122">
        <f t="shared" si="5"/>
        <v>4.0456500000000002</v>
      </c>
    </row>
    <row r="191" spans="1:8" x14ac:dyDescent="0.25">
      <c r="A191" s="94">
        <v>42979</v>
      </c>
      <c r="B191" s="90">
        <v>4.6296999999999997</v>
      </c>
      <c r="C191" s="90">
        <v>4.9607000000000001</v>
      </c>
      <c r="D191" s="95">
        <v>4.7949999999999999</v>
      </c>
      <c r="E191" s="185"/>
      <c r="F191" s="83">
        <f t="shared" si="3"/>
        <v>5.8969904975694423</v>
      </c>
      <c r="G191" s="122">
        <f t="shared" si="4"/>
        <v>5.6229878888888889</v>
      </c>
      <c r="H191" s="122">
        <f t="shared" si="5"/>
        <v>4.1108666666666664</v>
      </c>
    </row>
    <row r="192" spans="1:8" x14ac:dyDescent="0.25">
      <c r="A192" s="94">
        <v>43009</v>
      </c>
      <c r="B192" s="90">
        <v>4.8502000000000001</v>
      </c>
      <c r="C192" s="90">
        <v>5.2911000000000001</v>
      </c>
      <c r="D192" s="95">
        <v>5.0705999999999998</v>
      </c>
      <c r="E192" s="185"/>
      <c r="F192" s="83">
        <f t="shared" si="3"/>
        <v>5.8265682753472205</v>
      </c>
      <c r="G192" s="122">
        <f t="shared" si="4"/>
        <v>5.5770575833333336</v>
      </c>
      <c r="H192" s="122">
        <f t="shared" si="5"/>
        <v>4.2096166666666663</v>
      </c>
    </row>
    <row r="193" spans="1:8" x14ac:dyDescent="0.25">
      <c r="A193" s="94">
        <v>43040</v>
      </c>
      <c r="B193" s="90">
        <v>5.0705999999999998</v>
      </c>
      <c r="C193" s="90">
        <v>5.5115999999999996</v>
      </c>
      <c r="D193" s="95">
        <v>5.2911000000000001</v>
      </c>
      <c r="E193" s="185"/>
      <c r="F193" s="83">
        <f t="shared" si="3"/>
        <v>5.7643057753472204</v>
      </c>
      <c r="G193" s="122">
        <f t="shared" si="4"/>
        <v>5.5372522777777782</v>
      </c>
      <c r="H193" s="122">
        <f t="shared" si="5"/>
        <v>4.3542999999999994</v>
      </c>
    </row>
    <row r="194" spans="1:8" ht="16.5" thickBot="1" x14ac:dyDescent="0.3">
      <c r="A194" s="94">
        <v>43070</v>
      </c>
      <c r="B194" s="90">
        <v>5.0705999999999998</v>
      </c>
      <c r="C194" s="90">
        <v>5.5115999999999996</v>
      </c>
      <c r="D194" s="95">
        <v>5.2911000000000001</v>
      </c>
      <c r="E194" s="185"/>
      <c r="F194" s="83">
        <f t="shared" si="3"/>
        <v>5.7038349420138879</v>
      </c>
      <c r="G194" s="122">
        <f t="shared" si="4"/>
        <v>5.4974469722222237</v>
      </c>
      <c r="H194" s="122">
        <f t="shared" si="5"/>
        <v>4.5104583333333332</v>
      </c>
    </row>
    <row r="195" spans="1:8" x14ac:dyDescent="0.25">
      <c r="A195" s="91">
        <v>43101</v>
      </c>
      <c r="B195" s="92">
        <v>5.1809000000000003</v>
      </c>
      <c r="C195" s="92">
        <v>5.6218000000000004</v>
      </c>
      <c r="D195" s="93">
        <v>5.4013</v>
      </c>
      <c r="E195" s="185"/>
      <c r="F195" s="83">
        <f t="shared" si="3"/>
        <v>5.646422442013888</v>
      </c>
      <c r="G195" s="122">
        <f t="shared" si="4"/>
        <v>5.4607027777777777</v>
      </c>
      <c r="H195" s="122">
        <f t="shared" si="5"/>
        <v>4.6689166666666662</v>
      </c>
    </row>
    <row r="196" spans="1:8" x14ac:dyDescent="0.25">
      <c r="A196" s="94">
        <v>43132</v>
      </c>
      <c r="B196" s="90">
        <v>5.0982000000000003</v>
      </c>
      <c r="C196" s="90">
        <v>5.5392000000000001</v>
      </c>
      <c r="D196" s="95">
        <v>5.3186999999999998</v>
      </c>
      <c r="E196" s="185"/>
      <c r="F196" s="83">
        <f t="shared" si="3"/>
        <v>5.5959043864583329</v>
      </c>
      <c r="G196" s="122">
        <f t="shared" si="4"/>
        <v>5.4212805555555548</v>
      </c>
      <c r="H196" s="122">
        <f t="shared" si="5"/>
        <v>4.7986749999999994</v>
      </c>
    </row>
    <row r="197" spans="1:8" x14ac:dyDescent="0.25">
      <c r="A197" s="94">
        <v>43160</v>
      </c>
      <c r="B197" s="90">
        <v>5.0705999999999998</v>
      </c>
      <c r="C197" s="90">
        <v>5.5115999999999996</v>
      </c>
      <c r="D197" s="95">
        <v>5.2911000000000001</v>
      </c>
      <c r="E197" s="185"/>
      <c r="F197" s="83">
        <f t="shared" si="3"/>
        <v>5.5499752197916656</v>
      </c>
      <c r="G197" s="122">
        <f t="shared" si="4"/>
        <v>5.3795611111111103</v>
      </c>
      <c r="H197" s="122">
        <f t="shared" si="5"/>
        <v>4.9006416666666661</v>
      </c>
    </row>
    <row r="198" spans="1:8" x14ac:dyDescent="0.25">
      <c r="A198" s="94">
        <v>43191</v>
      </c>
      <c r="B198" s="90">
        <v>4.7949999999999999</v>
      </c>
      <c r="C198" s="90">
        <v>5.3461999999999996</v>
      </c>
      <c r="D198" s="95">
        <v>5.0705999999999998</v>
      </c>
      <c r="E198" s="185"/>
      <c r="F198" s="83">
        <f t="shared" si="3"/>
        <v>5.4998307753472222</v>
      </c>
      <c r="G198" s="122">
        <f t="shared" si="4"/>
        <v>5.3305694444444445</v>
      </c>
      <c r="H198" s="122">
        <f t="shared" si="5"/>
        <v>4.9683833333333327</v>
      </c>
    </row>
    <row r="199" spans="1:8" x14ac:dyDescent="0.25">
      <c r="A199" s="94">
        <v>43221</v>
      </c>
      <c r="B199" s="90">
        <v>4.6958000000000002</v>
      </c>
      <c r="C199" s="90">
        <v>5.2469999999999999</v>
      </c>
      <c r="D199" s="95">
        <v>4.9714</v>
      </c>
      <c r="E199" s="185"/>
      <c r="F199" s="83">
        <f t="shared" si="3"/>
        <v>5.4590307753472223</v>
      </c>
      <c r="G199" s="122">
        <f t="shared" si="4"/>
        <v>5.2788222222222219</v>
      </c>
      <c r="H199" s="122">
        <f t="shared" si="5"/>
        <v>5.019825</v>
      </c>
    </row>
    <row r="200" spans="1:8" x14ac:dyDescent="0.25">
      <c r="A200" s="94">
        <v>43252</v>
      </c>
      <c r="B200" s="90">
        <v>4.6296999999999997</v>
      </c>
      <c r="C200" s="90">
        <v>5.1809000000000003</v>
      </c>
      <c r="D200" s="95">
        <v>4.9053000000000004</v>
      </c>
      <c r="E200" s="185"/>
      <c r="F200" s="83">
        <f t="shared" si="3"/>
        <v>5.427339108680556</v>
      </c>
      <c r="G200" s="122">
        <f t="shared" si="4"/>
        <v>5.2187305555555561</v>
      </c>
      <c r="H200" s="122">
        <f t="shared" si="5"/>
        <v>5.0554666666666668</v>
      </c>
    </row>
    <row r="201" spans="1:8" x14ac:dyDescent="0.25">
      <c r="A201" s="94">
        <v>43282</v>
      </c>
      <c r="B201" s="90">
        <v>4.5746000000000002</v>
      </c>
      <c r="C201" s="90">
        <v>5.1257999999999999</v>
      </c>
      <c r="D201" s="95">
        <v>4.8502000000000001</v>
      </c>
      <c r="E201" s="185"/>
      <c r="F201" s="83">
        <f t="shared" si="3"/>
        <v>5.4074363309027786</v>
      </c>
      <c r="G201" s="122">
        <f t="shared" si="4"/>
        <v>5.1519805555555562</v>
      </c>
      <c r="H201" s="122">
        <f t="shared" si="5"/>
        <v>5.0738416666666666</v>
      </c>
    </row>
    <row r="202" spans="1:8" x14ac:dyDescent="0.25">
      <c r="A202" s="94">
        <v>43313</v>
      </c>
      <c r="B202" s="90">
        <v>4.5194999999999999</v>
      </c>
      <c r="C202" s="90">
        <v>5.0705999999999998</v>
      </c>
      <c r="D202" s="95">
        <v>4.7949999999999999</v>
      </c>
      <c r="E202" s="185"/>
      <c r="F202" s="83">
        <f t="shared" si="3"/>
        <v>5.3931974420138893</v>
      </c>
      <c r="G202" s="122">
        <f t="shared" si="4"/>
        <v>5.0830861111111112</v>
      </c>
      <c r="H202" s="122">
        <f t="shared" si="5"/>
        <v>5.0876166666666665</v>
      </c>
    </row>
    <row r="203" spans="1:8" x14ac:dyDescent="0.25">
      <c r="A203" s="94">
        <v>43344</v>
      </c>
      <c r="B203" s="90">
        <v>4.6406999999999998</v>
      </c>
      <c r="C203" s="90">
        <v>5.1919000000000004</v>
      </c>
      <c r="D203" s="95">
        <v>4.9162999999999997</v>
      </c>
      <c r="E203" s="185"/>
      <c r="F203" s="83">
        <f t="shared" si="3"/>
        <v>5.3795710531250016</v>
      </c>
      <c r="G203" s="122">
        <f t="shared" si="4"/>
        <v>5.0175611111111103</v>
      </c>
      <c r="H203" s="122">
        <f t="shared" si="5"/>
        <v>5.0977249999999996</v>
      </c>
    </row>
    <row r="204" spans="1:8" x14ac:dyDescent="0.25">
      <c r="A204" s="94">
        <v>43374</v>
      </c>
      <c r="B204" s="90">
        <v>4.9053000000000004</v>
      </c>
      <c r="C204" s="90">
        <v>5.4565000000000001</v>
      </c>
      <c r="D204" s="95">
        <v>5.1809000000000003</v>
      </c>
      <c r="E204" s="185"/>
      <c r="F204" s="83">
        <f t="shared" si="3"/>
        <v>5.3707682753472232</v>
      </c>
      <c r="G204" s="122">
        <f t="shared" si="4"/>
        <v>4.960608333333334</v>
      </c>
      <c r="H204" s="122">
        <f t="shared" si="5"/>
        <v>5.1069166666666668</v>
      </c>
    </row>
    <row r="205" spans="1:8" x14ac:dyDescent="0.25">
      <c r="A205" s="94">
        <v>43405</v>
      </c>
      <c r="B205" s="90">
        <v>4.9603999999999999</v>
      </c>
      <c r="C205" s="90">
        <v>5.5115999999999996</v>
      </c>
      <c r="D205" s="95">
        <v>5.2359999999999998</v>
      </c>
      <c r="E205" s="185"/>
      <c r="F205" s="83">
        <f t="shared" si="3"/>
        <v>5.3652571642361124</v>
      </c>
      <c r="G205" s="122">
        <f t="shared" si="4"/>
        <v>4.9100861111111112</v>
      </c>
      <c r="H205" s="122">
        <f t="shared" si="5"/>
        <v>5.1023249999999996</v>
      </c>
    </row>
    <row r="206" spans="1:8" x14ac:dyDescent="0.25">
      <c r="A206" s="94">
        <v>43435</v>
      </c>
      <c r="B206" s="90">
        <v>4.9603999999999999</v>
      </c>
      <c r="C206" s="90">
        <v>5.5115999999999996</v>
      </c>
      <c r="D206" s="95">
        <v>5.2359999999999998</v>
      </c>
      <c r="E206" s="185"/>
      <c r="F206" s="83">
        <f t="shared" si="3"/>
        <v>5.3595168864583336</v>
      </c>
      <c r="G206" s="122">
        <f t="shared" si="4"/>
        <v>4.8595638888888892</v>
      </c>
      <c r="H206" s="122">
        <f t="shared" si="5"/>
        <v>5.0977333333333332</v>
      </c>
    </row>
    <row r="207" spans="1:8" x14ac:dyDescent="0.25">
      <c r="A207" s="131">
        <v>43466</v>
      </c>
      <c r="B207" s="139">
        <v>4.9603999999999999</v>
      </c>
      <c r="C207" s="139">
        <v>5.5115999999999996</v>
      </c>
      <c r="D207" s="140">
        <v>5.2359999999999998</v>
      </c>
      <c r="E207" s="185"/>
      <c r="F207" s="83">
        <f t="shared" si="3"/>
        <v>5.3556891086805569</v>
      </c>
      <c r="G207" s="122">
        <f t="shared" si="4"/>
        <v>4.8189944444444448</v>
      </c>
      <c r="H207" s="122">
        <f t="shared" si="5"/>
        <v>5.0839583333333325</v>
      </c>
    </row>
    <row r="208" spans="1:8" x14ac:dyDescent="0.25">
      <c r="A208" s="132">
        <v>43497</v>
      </c>
      <c r="B208" s="90">
        <v>4.9603999999999999</v>
      </c>
      <c r="C208" s="90">
        <v>5.5115999999999996</v>
      </c>
      <c r="D208" s="134">
        <v>5.2359999999999998</v>
      </c>
      <c r="E208" s="185"/>
      <c r="F208" s="83">
        <f t="shared" si="3"/>
        <v>5.3547321642361112</v>
      </c>
      <c r="G208" s="122">
        <f t="shared" si="4"/>
        <v>4.7841638888888882</v>
      </c>
      <c r="H208" s="122">
        <f t="shared" si="5"/>
        <v>5.0770666666666662</v>
      </c>
    </row>
    <row r="209" spans="1:8" x14ac:dyDescent="0.25">
      <c r="A209" s="132">
        <v>43525</v>
      </c>
      <c r="B209" s="107">
        <v>5.0707000000000004</v>
      </c>
      <c r="C209" s="107">
        <v>5.6218000000000004</v>
      </c>
      <c r="D209" s="141">
        <v>5.3461999999999996</v>
      </c>
      <c r="E209" s="185"/>
      <c r="F209" s="83">
        <f t="shared" si="3"/>
        <v>5.357640497569446</v>
      </c>
      <c r="G209" s="122">
        <f t="shared" si="4"/>
        <v>4.7636472222222217</v>
      </c>
      <c r="H209" s="122">
        <f t="shared" si="5"/>
        <v>5.0816583333333325</v>
      </c>
    </row>
    <row r="210" spans="1:8" x14ac:dyDescent="0.25">
      <c r="A210" s="132">
        <v>43556</v>
      </c>
      <c r="B210" s="107">
        <v>5.1919000000000004</v>
      </c>
      <c r="C210" s="107">
        <v>5.7431000000000001</v>
      </c>
      <c r="D210" s="141">
        <v>5.4675000000000002</v>
      </c>
      <c r="E210" s="185"/>
      <c r="F210" s="83">
        <f t="shared" si="3"/>
        <v>5.3652577423611119</v>
      </c>
      <c r="G210" s="122">
        <f t="shared" si="4"/>
        <v>4.7670166666666667</v>
      </c>
      <c r="H210" s="122">
        <f t="shared" si="5"/>
        <v>5.1147333333333327</v>
      </c>
    </row>
    <row r="211" spans="1:8" x14ac:dyDescent="0.25">
      <c r="A211" s="132">
        <v>43586</v>
      </c>
      <c r="B211" s="107">
        <v>5.4675000000000002</v>
      </c>
      <c r="C211" s="107">
        <v>5.7981999999999996</v>
      </c>
      <c r="D211" s="141">
        <v>5.6327999999999996</v>
      </c>
      <c r="E211" s="185"/>
      <c r="F211" s="83">
        <f t="shared" si="3"/>
        <v>5.3873038854166673</v>
      </c>
      <c r="G211" s="122">
        <f t="shared" si="4"/>
        <v>4.7765083333333331</v>
      </c>
      <c r="H211" s="122">
        <f t="shared" si="5"/>
        <v>5.1698500000000003</v>
      </c>
    </row>
    <row r="212" spans="1:8" x14ac:dyDescent="0.25">
      <c r="A212" s="132">
        <v>43617</v>
      </c>
      <c r="B212" s="107">
        <v>5.5335999999999999</v>
      </c>
      <c r="C212" s="107">
        <v>5.8643000000000001</v>
      </c>
      <c r="D212" s="141">
        <v>5.6989999999999998</v>
      </c>
      <c r="E212" s="185"/>
      <c r="F212" s="83">
        <f t="shared" si="3"/>
        <v>5.4124894027777781</v>
      </c>
      <c r="G212" s="122">
        <f t="shared" si="4"/>
        <v>4.7878388888888894</v>
      </c>
      <c r="H212" s="122">
        <f t="shared" si="5"/>
        <v>5.235991666666667</v>
      </c>
    </row>
    <row r="213" spans="1:8" x14ac:dyDescent="0.25">
      <c r="A213" s="132">
        <v>43647</v>
      </c>
      <c r="B213" s="107">
        <v>5.2416</v>
      </c>
      <c r="C213" s="107">
        <v>5.7816000000000001</v>
      </c>
      <c r="D213" s="141">
        <v>5.5115999999999996</v>
      </c>
      <c r="E213" s="185"/>
      <c r="F213" s="83">
        <f t="shared" si="3"/>
        <v>5.435454680555555</v>
      </c>
      <c r="G213" s="122">
        <f t="shared" si="4"/>
        <v>4.8012361111111117</v>
      </c>
      <c r="H213" s="122">
        <f t="shared" si="5"/>
        <v>5.2911083333333337</v>
      </c>
    </row>
    <row r="214" spans="1:8" x14ac:dyDescent="0.25">
      <c r="A214" s="132">
        <v>43678</v>
      </c>
      <c r="B214" s="107">
        <v>5.1887999999999996</v>
      </c>
      <c r="C214" s="107">
        <v>6.2610999999999999</v>
      </c>
      <c r="D214" s="141">
        <v>5.71</v>
      </c>
      <c r="E214" s="185"/>
      <c r="F214" s="83">
        <f t="shared" si="3"/>
        <v>5.4608699583333333</v>
      </c>
      <c r="G214" s="122">
        <f t="shared" si="4"/>
        <v>4.8335416666666662</v>
      </c>
      <c r="H214" s="122">
        <f t="shared" si="5"/>
        <v>5.3673583333333328</v>
      </c>
    </row>
    <row r="215" spans="1:8" x14ac:dyDescent="0.25">
      <c r="A215" s="132">
        <v>43709</v>
      </c>
      <c r="B215" s="118">
        <v>5.2911000000000001</v>
      </c>
      <c r="C215" s="118">
        <v>6.3933999999999997</v>
      </c>
      <c r="D215" s="133">
        <v>5.8422000000000001</v>
      </c>
      <c r="E215" s="185"/>
      <c r="F215" s="83">
        <f t="shared" si="3"/>
        <v>5.4867046805555546</v>
      </c>
      <c r="G215" s="122">
        <f t="shared" si="4"/>
        <v>4.8843694444444452</v>
      </c>
      <c r="H215" s="122">
        <f t="shared" si="5"/>
        <v>5.444516666666666</v>
      </c>
    </row>
    <row r="216" spans="1:8" x14ac:dyDescent="0.25">
      <c r="A216" s="132">
        <v>43739</v>
      </c>
      <c r="B216" s="118">
        <v>5.2249999999999996</v>
      </c>
      <c r="C216" s="118">
        <v>6.3273000000000001</v>
      </c>
      <c r="D216" s="133">
        <v>5.7760999999999996</v>
      </c>
      <c r="E216" s="185"/>
      <c r="F216" s="83">
        <f t="shared" ref="F216:F228" si="6">AVERAGE(D145:D216)</f>
        <v>5.5087505138888879</v>
      </c>
      <c r="G216" s="122">
        <f t="shared" si="4"/>
        <v>4.9368833333333333</v>
      </c>
      <c r="H216" s="122">
        <f t="shared" si="5"/>
        <v>5.4941166666666668</v>
      </c>
    </row>
    <row r="217" spans="1:8" x14ac:dyDescent="0.25">
      <c r="A217" s="132">
        <v>43770</v>
      </c>
      <c r="B217" s="118">
        <v>4.9603999999999999</v>
      </c>
      <c r="C217" s="118">
        <v>5.9524999999999997</v>
      </c>
      <c r="D217" s="133">
        <v>5.4565000000000001</v>
      </c>
      <c r="E217" s="185"/>
      <c r="F217" s="83">
        <f t="shared" si="6"/>
        <v>5.5249796805555542</v>
      </c>
      <c r="G217" s="122">
        <f t="shared" si="4"/>
        <v>4.9897055555555561</v>
      </c>
      <c r="H217" s="122">
        <f t="shared" si="5"/>
        <v>5.5124916666666666</v>
      </c>
    </row>
    <row r="218" spans="1:8" x14ac:dyDescent="0.25">
      <c r="A218" s="136">
        <v>43800</v>
      </c>
      <c r="B218" s="142">
        <v>4.9603999999999999</v>
      </c>
      <c r="C218" s="142">
        <v>6.0627000000000004</v>
      </c>
      <c r="D218" s="143">
        <v>5.5115999999999996</v>
      </c>
      <c r="E218" s="185"/>
      <c r="F218" s="83">
        <f t="shared" si="6"/>
        <v>5.5402907916666644</v>
      </c>
      <c r="G218" s="122">
        <f t="shared" si="4"/>
        <v>5.0478833333333331</v>
      </c>
      <c r="H218" s="122">
        <f t="shared" si="5"/>
        <v>5.5354583333333336</v>
      </c>
    </row>
    <row r="219" spans="1:8" x14ac:dyDescent="0.25">
      <c r="A219" s="132">
        <v>43831</v>
      </c>
      <c r="B219" s="118">
        <v>4.9603999999999999</v>
      </c>
      <c r="C219" s="118">
        <v>6.0627000000000004</v>
      </c>
      <c r="D219" s="133">
        <v>5.5115999999999996</v>
      </c>
      <c r="E219" s="185"/>
      <c r="F219" s="83">
        <f t="shared" si="6"/>
        <v>5.5514671805555524</v>
      </c>
      <c r="G219" s="122">
        <f t="shared" si="4"/>
        <v>5.1037666666666661</v>
      </c>
      <c r="H219" s="122">
        <f t="shared" si="5"/>
        <v>5.5584249999999997</v>
      </c>
    </row>
    <row r="220" spans="1:8" x14ac:dyDescent="0.25">
      <c r="A220" s="132">
        <v>43862</v>
      </c>
      <c r="B220" s="118">
        <v>4.9603999999999999</v>
      </c>
      <c r="C220" s="118">
        <v>6.0627000000000004</v>
      </c>
      <c r="D220" s="133">
        <v>5.5115999999999996</v>
      </c>
      <c r="E220" s="185"/>
      <c r="F220" s="83">
        <f t="shared" si="6"/>
        <v>5.5572088472222205</v>
      </c>
      <c r="G220" s="122">
        <f t="shared" si="4"/>
        <v>5.1523777777777768</v>
      </c>
      <c r="H220" s="122">
        <f t="shared" si="5"/>
        <v>5.5813916666666659</v>
      </c>
    </row>
    <row r="221" spans="1:8" x14ac:dyDescent="0.25">
      <c r="A221" s="132">
        <v>43891</v>
      </c>
      <c r="B221" s="90">
        <v>4.6848000000000001</v>
      </c>
      <c r="C221" s="90">
        <v>5.7595999999999998</v>
      </c>
      <c r="D221" s="134">
        <v>5.2222</v>
      </c>
      <c r="E221" s="185"/>
      <c r="F221" s="83">
        <f t="shared" si="6"/>
        <v>5.5579741249999977</v>
      </c>
      <c r="G221" s="122">
        <f t="shared" si="4"/>
        <v>5.1844527777777767</v>
      </c>
      <c r="H221" s="122">
        <f t="shared" si="5"/>
        <v>5.5710583333333332</v>
      </c>
    </row>
    <row r="222" spans="1:8" x14ac:dyDescent="0.25">
      <c r="A222" s="132">
        <v>43922</v>
      </c>
      <c r="B222" s="90">
        <v>3.0424000000000002</v>
      </c>
      <c r="C222" s="90">
        <v>4.1226000000000003</v>
      </c>
      <c r="D222" s="134">
        <v>3.5825</v>
      </c>
      <c r="E222" s="185"/>
      <c r="F222" s="83">
        <f t="shared" si="6"/>
        <v>5.5319477361111087</v>
      </c>
      <c r="G222" s="122">
        <f t="shared" si="4"/>
        <v>5.1656972222222217</v>
      </c>
      <c r="H222" s="122">
        <f t="shared" si="5"/>
        <v>5.4139750000000006</v>
      </c>
    </row>
    <row r="223" spans="1:8" x14ac:dyDescent="0.25">
      <c r="A223" s="132">
        <v>43952</v>
      </c>
      <c r="B223" s="90">
        <v>1.8738999999999999</v>
      </c>
      <c r="C223" s="90">
        <v>2.2046000000000001</v>
      </c>
      <c r="D223" s="134">
        <v>2.0392999999999999</v>
      </c>
      <c r="E223" s="185"/>
      <c r="F223" s="83">
        <f t="shared" si="6"/>
        <v>5.4760671805555541</v>
      </c>
      <c r="G223" s="122">
        <f t="shared" si="4"/>
        <v>5.1013972222222215</v>
      </c>
      <c r="H223" s="122">
        <f t="shared" si="5"/>
        <v>5.1145166666666668</v>
      </c>
    </row>
    <row r="224" spans="1:8" x14ac:dyDescent="0.25">
      <c r="A224" s="132">
        <v>43983</v>
      </c>
      <c r="B224" s="90">
        <v>1.7911999999999999</v>
      </c>
      <c r="C224" s="90">
        <v>2.1770999999999998</v>
      </c>
      <c r="D224" s="134">
        <v>1.9842</v>
      </c>
      <c r="E224" s="185"/>
      <c r="F224" s="83">
        <f t="shared" si="6"/>
        <v>5.412532458333331</v>
      </c>
      <c r="G224" s="122">
        <f t="shared" si="4"/>
        <v>5.03213611111111</v>
      </c>
      <c r="H224" s="122">
        <f t="shared" si="5"/>
        <v>4.8049500000000007</v>
      </c>
    </row>
    <row r="225" spans="1:10" x14ac:dyDescent="0.25">
      <c r="A225" s="132">
        <v>44013</v>
      </c>
      <c r="B225" s="90">
        <v>1.5431999999999999</v>
      </c>
      <c r="C225" s="90">
        <v>2.0943999999999998</v>
      </c>
      <c r="D225" s="134">
        <v>1.8188</v>
      </c>
      <c r="E225" s="185"/>
      <c r="F225" s="83">
        <f t="shared" si="6"/>
        <v>5.3444034166666645</v>
      </c>
      <c r="G225" s="122">
        <f t="shared" si="4"/>
        <v>4.9540555555555539</v>
      </c>
      <c r="H225" s="122">
        <f t="shared" si="5"/>
        <v>4.4972166666666675</v>
      </c>
      <c r="J225"/>
    </row>
    <row r="226" spans="1:10" x14ac:dyDescent="0.25">
      <c r="A226" s="132">
        <v>44044</v>
      </c>
      <c r="B226" s="90">
        <v>1.4330000000000001</v>
      </c>
      <c r="C226" s="90">
        <v>2.0943999999999998</v>
      </c>
      <c r="D226" s="134">
        <v>1.7637</v>
      </c>
      <c r="E226" s="185"/>
      <c r="F226" s="83">
        <f t="shared" si="6"/>
        <v>5.2755090972222201</v>
      </c>
      <c r="G226" s="122">
        <f t="shared" si="4"/>
        <v>4.8744444444444444</v>
      </c>
      <c r="H226" s="122">
        <f t="shared" si="5"/>
        <v>4.1683583333333338</v>
      </c>
      <c r="J226"/>
    </row>
    <row r="227" spans="1:10" x14ac:dyDescent="0.25">
      <c r="A227" s="132">
        <v>44075</v>
      </c>
      <c r="B227" s="90">
        <v>1.4330000000000001</v>
      </c>
      <c r="C227" s="90">
        <v>2.0943999999999998</v>
      </c>
      <c r="D227" s="134">
        <v>1.7637</v>
      </c>
      <c r="E227" s="185"/>
      <c r="F227" s="83">
        <f t="shared" si="6"/>
        <v>5.2066147777777747</v>
      </c>
      <c r="G227" s="122">
        <f t="shared" ref="G227" si="7">AVERAGE(D192:D227)</f>
        <v>4.7902416666666658</v>
      </c>
      <c r="H227" s="122">
        <f t="shared" ref="H227" si="8">AVERAGE(D216:D227)</f>
        <v>3.8284833333333341</v>
      </c>
      <c r="J227"/>
    </row>
    <row r="228" spans="1:10" x14ac:dyDescent="0.25">
      <c r="A228" s="132">
        <v>44105</v>
      </c>
      <c r="B228" s="90">
        <v>1.4771000000000001</v>
      </c>
      <c r="C228" s="90">
        <v>2.1385000000000001</v>
      </c>
      <c r="D228" s="134">
        <v>1.8078000000000001</v>
      </c>
      <c r="E228" s="185"/>
      <c r="F228" s="83">
        <f t="shared" si="6"/>
        <v>5.138332958333331</v>
      </c>
      <c r="G228" s="122">
        <f>AVERAGE(D193:D228)</f>
        <v>4.6996083333333321</v>
      </c>
      <c r="H228" s="122">
        <f>AVERAGE(D217:D228)</f>
        <v>3.4977916666666675</v>
      </c>
      <c r="J228"/>
    </row>
    <row r="229" spans="1:10" x14ac:dyDescent="0.25">
      <c r="A229" s="132">
        <v>44136</v>
      </c>
      <c r="B229" s="87">
        <v>1.8464</v>
      </c>
      <c r="C229" s="87">
        <v>2.4802</v>
      </c>
      <c r="D229" s="135">
        <v>2.1633</v>
      </c>
      <c r="E229" s="185"/>
      <c r="G229"/>
      <c r="H229"/>
      <c r="I229"/>
      <c r="J229"/>
    </row>
    <row r="230" spans="1:10" ht="16.5" thickBot="1" x14ac:dyDescent="0.3">
      <c r="A230" s="136">
        <v>44166</v>
      </c>
      <c r="B230" s="137">
        <v>2.1825999999999999</v>
      </c>
      <c r="C230" s="137">
        <v>2.7336999999999998</v>
      </c>
      <c r="D230" s="138">
        <v>2.4582000000000002</v>
      </c>
      <c r="E230" s="185"/>
    </row>
    <row r="231" spans="1:10" x14ac:dyDescent="0.25">
      <c r="A231" s="86">
        <v>44197</v>
      </c>
      <c r="B231" s="90">
        <v>3.3896000000000002</v>
      </c>
      <c r="C231" s="90">
        <v>3.9407999999999999</v>
      </c>
      <c r="D231" s="90">
        <v>3.6652</v>
      </c>
      <c r="E231" s="185"/>
    </row>
    <row r="232" spans="1:10" x14ac:dyDescent="0.25">
      <c r="A232" s="86">
        <v>44228</v>
      </c>
      <c r="B232" s="90">
        <v>3.6375999999999999</v>
      </c>
      <c r="C232" s="90">
        <v>4.1887999999999996</v>
      </c>
      <c r="D232" s="90">
        <v>3.9131999999999998</v>
      </c>
      <c r="E232" s="185"/>
    </row>
    <row r="233" spans="1:10" x14ac:dyDescent="0.25">
      <c r="A233" s="86">
        <v>44256</v>
      </c>
      <c r="B233" s="178">
        <v>4.4092000000000002</v>
      </c>
      <c r="C233" s="178">
        <v>4.9329000000000001</v>
      </c>
      <c r="D233" s="178">
        <v>4.6711</v>
      </c>
      <c r="E233" s="185"/>
    </row>
    <row r="234" spans="1:10" x14ac:dyDescent="0.25">
      <c r="A234" s="86">
        <v>44287</v>
      </c>
      <c r="B234" s="178">
        <v>3.9462999999999999</v>
      </c>
      <c r="C234" s="178">
        <v>4.8502000000000001</v>
      </c>
      <c r="D234" s="178">
        <v>4.3982000000000001</v>
      </c>
      <c r="E234" s="185"/>
    </row>
    <row r="235" spans="1:10" x14ac:dyDescent="0.25">
      <c r="A235" s="86">
        <v>44317</v>
      </c>
      <c r="B235" s="179">
        <v>3.8580999999999999</v>
      </c>
      <c r="C235" s="179">
        <v>4.8502000000000001</v>
      </c>
      <c r="D235" s="179">
        <v>4.3540999999999999</v>
      </c>
      <c r="E235" s="185"/>
    </row>
    <row r="236" spans="1:10" x14ac:dyDescent="0.25">
      <c r="A236" s="86">
        <v>44348</v>
      </c>
      <c r="B236" s="90">
        <v>4.6296999999999997</v>
      </c>
      <c r="C236" s="90">
        <v>5.6218000000000004</v>
      </c>
      <c r="D236" s="90">
        <v>5.1257000000000001</v>
      </c>
      <c r="E236" s="185"/>
    </row>
    <row r="237" spans="1:10" x14ac:dyDescent="0.25">
      <c r="A237" s="86">
        <v>44378</v>
      </c>
      <c r="B237" s="90">
        <v>4.4532999999999996</v>
      </c>
      <c r="C237" s="90">
        <v>5.6218000000000004</v>
      </c>
      <c r="D237" s="90">
        <v>5.0374999999999996</v>
      </c>
      <c r="E237" s="185"/>
    </row>
    <row r="238" spans="1:10" x14ac:dyDescent="0.25">
      <c r="A238" s="86">
        <v>44409</v>
      </c>
      <c r="B238" s="90">
        <v>5.6494</v>
      </c>
      <c r="C238" s="90">
        <v>6.2004999999999999</v>
      </c>
      <c r="D238" s="90">
        <v>5.9249000000000001</v>
      </c>
      <c r="E238" s="185"/>
    </row>
    <row r="239" spans="1:10" x14ac:dyDescent="0.25">
      <c r="A239" s="86">
        <v>44440</v>
      </c>
      <c r="B239" s="90">
        <v>6.0627000000000004</v>
      </c>
      <c r="C239" s="90">
        <v>6.6139000000000001</v>
      </c>
      <c r="D239" s="90">
        <v>6.3383000000000003</v>
      </c>
      <c r="E239" s="185"/>
    </row>
    <row r="240" spans="1:10" x14ac:dyDescent="0.25">
      <c r="A240" s="86">
        <v>44470</v>
      </c>
      <c r="B240" s="90">
        <v>6.0627000000000004</v>
      </c>
      <c r="C240" s="90">
        <v>6.6139000000000001</v>
      </c>
      <c r="D240" s="90">
        <v>6.3383000000000003</v>
      </c>
      <c r="E240" s="185"/>
    </row>
    <row r="241" spans="1:6" x14ac:dyDescent="0.25">
      <c r="A241" s="86">
        <v>44501</v>
      </c>
      <c r="B241" s="90">
        <v>6.0627000000000004</v>
      </c>
      <c r="C241" s="90">
        <v>6.6139000000000001</v>
      </c>
      <c r="D241" s="90">
        <v>6.3383000000000003</v>
      </c>
      <c r="E241" s="185"/>
    </row>
    <row r="242" spans="1:6" x14ac:dyDescent="0.25">
      <c r="A242" s="86">
        <v>44531</v>
      </c>
      <c r="B242" s="90">
        <v>6.0627000000000004</v>
      </c>
      <c r="C242" s="90">
        <v>6.9446000000000003</v>
      </c>
      <c r="D242" s="90">
        <v>6.5037000000000003</v>
      </c>
      <c r="E242" s="185"/>
    </row>
    <row r="243" spans="1:6" x14ac:dyDescent="0.25">
      <c r="A243" s="86">
        <v>44562</v>
      </c>
      <c r="B243" s="90">
        <v>6.0627000000000004</v>
      </c>
      <c r="C243" s="90">
        <v>7.165</v>
      </c>
      <c r="D243" s="90">
        <v>6.6139000000000001</v>
      </c>
      <c r="E243" s="185"/>
      <c r="F243" s="83" t="s">
        <v>516</v>
      </c>
    </row>
    <row r="244" spans="1:6" x14ac:dyDescent="0.25">
      <c r="A244" s="86">
        <v>44593</v>
      </c>
      <c r="B244" s="90">
        <v>6.0627000000000004</v>
      </c>
      <c r="C244" s="90">
        <v>7.165</v>
      </c>
      <c r="D244" s="90">
        <v>6.6139000000000001</v>
      </c>
      <c r="E244" s="185">
        <f>Tableau2[[#This Row],[Avg]]/F244</f>
        <v>5.8333921326512614</v>
      </c>
      <c r="F244" s="83">
        <v>1.1337999999999999</v>
      </c>
    </row>
    <row r="245" spans="1:6" x14ac:dyDescent="0.25">
      <c r="A245" s="86">
        <v>44621</v>
      </c>
      <c r="B245" s="90"/>
      <c r="C245" s="90"/>
      <c r="D245" s="90"/>
      <c r="E245" s="185"/>
    </row>
    <row r="246" spans="1:6" x14ac:dyDescent="0.25">
      <c r="A246" s="86">
        <v>44652</v>
      </c>
      <c r="B246" s="90"/>
      <c r="C246" s="90"/>
      <c r="D246" s="90"/>
      <c r="E246" s="185"/>
    </row>
    <row r="247" spans="1:6" x14ac:dyDescent="0.25">
      <c r="A247" s="86">
        <v>44682</v>
      </c>
      <c r="B247" s="90"/>
      <c r="C247" s="90"/>
      <c r="D247" s="90"/>
      <c r="E247" s="185"/>
    </row>
    <row r="248" spans="1:6" x14ac:dyDescent="0.25">
      <c r="A248" s="86">
        <v>44713</v>
      </c>
      <c r="B248" s="90"/>
      <c r="C248" s="90"/>
      <c r="D248" s="90"/>
      <c r="E248" s="185"/>
    </row>
    <row r="249" spans="1:6" x14ac:dyDescent="0.25">
      <c r="A249" s="86">
        <v>44743</v>
      </c>
      <c r="B249" s="90"/>
      <c r="C249" s="90"/>
      <c r="D249" s="90"/>
      <c r="E249" s="185"/>
    </row>
    <row r="250" spans="1:6" x14ac:dyDescent="0.25">
      <c r="A250" s="86">
        <v>44774</v>
      </c>
      <c r="B250" s="90"/>
      <c r="C250" s="90"/>
      <c r="D250" s="90"/>
      <c r="E250" s="185"/>
    </row>
    <row r="251" spans="1:6" x14ac:dyDescent="0.25">
      <c r="A251" s="86">
        <v>44805</v>
      </c>
      <c r="B251" s="90"/>
      <c r="C251" s="90"/>
      <c r="D251" s="90"/>
      <c r="E251" s="185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62"/>
  <sheetViews>
    <sheetView zoomScale="85" zoomScaleNormal="85" workbookViewId="0">
      <pane xSplit="1" ySplit="3" topLeftCell="B228" activePane="bottomRight" state="frozen"/>
      <selection pane="topRight" activeCell="B1" sqref="B1"/>
      <selection pane="bottomLeft" activeCell="A4" sqref="A4"/>
      <selection pane="bottomRight" activeCell="G244" sqref="G244"/>
    </sheetView>
  </sheetViews>
  <sheetFormatPr baseColWidth="10" defaultColWidth="11.42578125" defaultRowHeight="15" x14ac:dyDescent="0.25"/>
  <cols>
    <col min="1" max="1" width="11.42578125" style="27"/>
  </cols>
  <sheetData>
    <row r="1" spans="1:8" ht="17.25" x14ac:dyDescent="0.25">
      <c r="A1" s="1" t="s">
        <v>66</v>
      </c>
      <c r="B1" s="2"/>
      <c r="C1" s="2"/>
      <c r="D1" s="2"/>
    </row>
    <row r="2" spans="1:8" ht="5.45" customHeight="1" x14ac:dyDescent="0.25">
      <c r="A2" s="39"/>
      <c r="B2" s="2"/>
      <c r="C2" s="2"/>
      <c r="D2" s="2"/>
    </row>
    <row r="3" spans="1:8" ht="47.25" x14ac:dyDescent="0.25">
      <c r="A3" s="40" t="s">
        <v>1</v>
      </c>
      <c r="B3" s="36" t="s">
        <v>15</v>
      </c>
      <c r="C3" s="36" t="s">
        <v>16</v>
      </c>
      <c r="D3" s="36" t="s">
        <v>17</v>
      </c>
      <c r="E3" s="183" t="s">
        <v>67</v>
      </c>
      <c r="F3" s="121" t="s">
        <v>20</v>
      </c>
      <c r="G3" s="121" t="s">
        <v>68</v>
      </c>
      <c r="H3" s="121" t="s">
        <v>69</v>
      </c>
    </row>
    <row r="4" spans="1:8" x14ac:dyDescent="0.25">
      <c r="A4" s="41">
        <v>37196</v>
      </c>
      <c r="B4" s="37">
        <v>1.268</v>
      </c>
      <c r="C4" s="37">
        <v>1.3779999999999999</v>
      </c>
      <c r="D4" s="37">
        <v>1.323</v>
      </c>
      <c r="E4" s="46"/>
    </row>
    <row r="5" spans="1:8" x14ac:dyDescent="0.25">
      <c r="A5" s="41">
        <v>37226</v>
      </c>
      <c r="B5" s="37">
        <v>1.323</v>
      </c>
      <c r="C5" s="37">
        <v>1.653</v>
      </c>
      <c r="D5" s="37">
        <v>1.488</v>
      </c>
      <c r="E5" s="46"/>
    </row>
    <row r="6" spans="1:8" x14ac:dyDescent="0.25">
      <c r="A6" s="41">
        <v>37257</v>
      </c>
      <c r="B6" s="37">
        <v>1.323</v>
      </c>
      <c r="C6" s="37">
        <v>1.653</v>
      </c>
      <c r="D6" s="37">
        <v>1.488</v>
      </c>
      <c r="E6" s="46"/>
    </row>
    <row r="7" spans="1:8" x14ac:dyDescent="0.25">
      <c r="A7" s="41">
        <v>37288</v>
      </c>
      <c r="B7" s="37">
        <v>1.488</v>
      </c>
      <c r="C7" s="37">
        <v>1.653</v>
      </c>
      <c r="D7" s="37">
        <v>1.571</v>
      </c>
      <c r="E7" s="46"/>
    </row>
    <row r="8" spans="1:8" x14ac:dyDescent="0.25">
      <c r="A8" s="41">
        <v>37316</v>
      </c>
      <c r="B8" s="37">
        <v>1.323</v>
      </c>
      <c r="C8" s="37">
        <v>1.5429999999999999</v>
      </c>
      <c r="D8" s="37">
        <v>1.4330000000000001</v>
      </c>
      <c r="E8" s="46"/>
    </row>
    <row r="9" spans="1:8" x14ac:dyDescent="0.25">
      <c r="A9" s="41">
        <v>37347</v>
      </c>
      <c r="B9" s="37">
        <v>1.323</v>
      </c>
      <c r="C9" s="37">
        <v>1.5429999999999999</v>
      </c>
      <c r="D9" s="37">
        <v>1.4330000000000001</v>
      </c>
      <c r="E9" s="46"/>
    </row>
    <row r="10" spans="1:8" x14ac:dyDescent="0.25">
      <c r="A10" s="41">
        <v>37377</v>
      </c>
      <c r="B10" s="37">
        <v>1.323</v>
      </c>
      <c r="C10" s="37">
        <v>1.5429999999999999</v>
      </c>
      <c r="D10" s="37">
        <v>1.4330000000000001</v>
      </c>
      <c r="E10" s="46"/>
    </row>
    <row r="11" spans="1:8" x14ac:dyDescent="0.25">
      <c r="A11" s="41">
        <v>37408</v>
      </c>
      <c r="B11" s="37">
        <v>1.323</v>
      </c>
      <c r="C11" s="37">
        <v>1.5429999999999999</v>
      </c>
      <c r="D11" s="37">
        <v>1.4330000000000001</v>
      </c>
      <c r="E11" s="46"/>
    </row>
    <row r="12" spans="1:8" x14ac:dyDescent="0.25">
      <c r="A12" s="41">
        <v>37438</v>
      </c>
      <c r="B12" s="37">
        <v>1.4330000000000001</v>
      </c>
      <c r="C12" s="37">
        <v>1.653</v>
      </c>
      <c r="D12" s="37">
        <v>1.5429999999999999</v>
      </c>
      <c r="E12" s="46"/>
    </row>
    <row r="13" spans="1:8" x14ac:dyDescent="0.25">
      <c r="A13" s="41">
        <v>37469</v>
      </c>
      <c r="B13" s="37">
        <v>1.4330000000000001</v>
      </c>
      <c r="C13" s="37">
        <v>1.653</v>
      </c>
      <c r="D13" s="37">
        <v>1.5429999999999999</v>
      </c>
      <c r="E13" s="46"/>
    </row>
    <row r="14" spans="1:8" x14ac:dyDescent="0.25">
      <c r="A14" s="41">
        <v>37500</v>
      </c>
      <c r="B14" s="37">
        <v>1.4330000000000001</v>
      </c>
      <c r="C14" s="37">
        <v>1.653</v>
      </c>
      <c r="D14" s="37">
        <v>1.5429999999999999</v>
      </c>
      <c r="E14" s="46"/>
    </row>
    <row r="15" spans="1:8" x14ac:dyDescent="0.25">
      <c r="A15" s="41">
        <v>37530</v>
      </c>
      <c r="B15" s="37">
        <v>1.4330000000000001</v>
      </c>
      <c r="C15" s="37">
        <v>1.653</v>
      </c>
      <c r="D15" s="37">
        <v>1.5429999999999999</v>
      </c>
      <c r="E15" s="46"/>
    </row>
    <row r="16" spans="1:8" x14ac:dyDescent="0.25">
      <c r="A16" s="41">
        <v>37561</v>
      </c>
      <c r="B16" s="37">
        <v>1.4330000000000001</v>
      </c>
      <c r="C16" s="37">
        <v>1.653</v>
      </c>
      <c r="D16" s="37">
        <v>1.5429999999999999</v>
      </c>
      <c r="E16" s="46"/>
    </row>
    <row r="17" spans="1:6" x14ac:dyDescent="0.25">
      <c r="A17" s="41">
        <v>37591</v>
      </c>
      <c r="B17" s="37">
        <v>1.5429999999999999</v>
      </c>
      <c r="C17" s="37">
        <v>1.764</v>
      </c>
      <c r="D17" s="37">
        <v>1.6539999999999999</v>
      </c>
      <c r="E17" s="46"/>
    </row>
    <row r="18" spans="1:6" x14ac:dyDescent="0.25">
      <c r="A18" s="41">
        <v>37622</v>
      </c>
      <c r="B18" s="37">
        <v>1.653</v>
      </c>
      <c r="C18" s="37">
        <v>1.984</v>
      </c>
      <c r="D18" s="37">
        <v>1.819</v>
      </c>
      <c r="E18" s="46"/>
    </row>
    <row r="19" spans="1:6" x14ac:dyDescent="0.25">
      <c r="A19" s="41">
        <v>37653</v>
      </c>
      <c r="B19" s="37">
        <v>1.984</v>
      </c>
      <c r="C19" s="37">
        <v>2.2050000000000001</v>
      </c>
      <c r="D19" s="37">
        <v>2.0950000000000002</v>
      </c>
      <c r="E19" s="46"/>
    </row>
    <row r="20" spans="1:6" x14ac:dyDescent="0.25">
      <c r="A20" s="41">
        <v>37681</v>
      </c>
      <c r="B20" s="37">
        <v>1.984</v>
      </c>
      <c r="C20" s="37">
        <v>2.3149999999999999</v>
      </c>
      <c r="D20" s="37">
        <v>2.15</v>
      </c>
      <c r="E20" s="46"/>
    </row>
    <row r="21" spans="1:6" x14ac:dyDescent="0.25">
      <c r="A21" s="41">
        <v>37712</v>
      </c>
      <c r="B21" s="37">
        <v>1.984</v>
      </c>
      <c r="C21" s="37">
        <v>2.3149999999999999</v>
      </c>
      <c r="D21" s="37">
        <v>2.15</v>
      </c>
      <c r="E21" s="46"/>
    </row>
    <row r="22" spans="1:6" x14ac:dyDescent="0.25">
      <c r="A22" s="41">
        <v>37742</v>
      </c>
      <c r="B22" s="37">
        <v>1.984</v>
      </c>
      <c r="C22" s="37">
        <v>2.2050000000000001</v>
      </c>
      <c r="D22" s="37">
        <v>2.0950000000000002</v>
      </c>
      <c r="E22" s="46"/>
    </row>
    <row r="23" spans="1:6" x14ac:dyDescent="0.25">
      <c r="A23" s="41">
        <v>37773</v>
      </c>
      <c r="B23" s="37">
        <v>1.984</v>
      </c>
      <c r="C23" s="37">
        <v>2.2050000000000001</v>
      </c>
      <c r="D23" s="37">
        <v>2.0950000000000002</v>
      </c>
      <c r="E23" s="46"/>
    </row>
    <row r="24" spans="1:6" ht="15.75" x14ac:dyDescent="0.25">
      <c r="A24" s="41">
        <v>37803</v>
      </c>
      <c r="B24" s="37">
        <v>1.8740000000000001</v>
      </c>
      <c r="C24" s="37">
        <v>2.0939999999999999</v>
      </c>
      <c r="D24" s="37">
        <v>1.984</v>
      </c>
      <c r="E24" s="46"/>
      <c r="F24" s="83"/>
    </row>
    <row r="25" spans="1:6" ht="15.75" x14ac:dyDescent="0.25">
      <c r="A25" s="41">
        <v>37834</v>
      </c>
      <c r="B25" s="37">
        <v>1.984</v>
      </c>
      <c r="C25" s="37">
        <v>2.2050000000000001</v>
      </c>
      <c r="D25" s="37">
        <v>2.0950000000000002</v>
      </c>
      <c r="E25" s="46"/>
      <c r="F25" s="83"/>
    </row>
    <row r="26" spans="1:6" ht="15.75" x14ac:dyDescent="0.25">
      <c r="A26" s="41">
        <v>37865</v>
      </c>
      <c r="B26" s="37">
        <v>1.984</v>
      </c>
      <c r="C26" s="37">
        <v>2.3149999999999999</v>
      </c>
      <c r="D26" s="37">
        <v>2.15</v>
      </c>
      <c r="E26" s="46"/>
      <c r="F26" s="83"/>
    </row>
    <row r="27" spans="1:6" ht="15.75" x14ac:dyDescent="0.25">
      <c r="A27" s="41">
        <v>37895</v>
      </c>
      <c r="B27" s="37">
        <v>2.4249999999999998</v>
      </c>
      <c r="C27" s="37">
        <v>2.8660000000000001</v>
      </c>
      <c r="D27" s="37">
        <v>2.6459999999999999</v>
      </c>
      <c r="E27" s="46"/>
      <c r="F27" s="83"/>
    </row>
    <row r="28" spans="1:6" ht="15.75" x14ac:dyDescent="0.25">
      <c r="A28" s="41">
        <v>37926</v>
      </c>
      <c r="B28" s="37">
        <v>2.6459999999999999</v>
      </c>
      <c r="C28" s="37">
        <v>3.3069999999999999</v>
      </c>
      <c r="D28" s="37">
        <v>2.9769999999999999</v>
      </c>
      <c r="E28" s="46"/>
      <c r="F28" s="83"/>
    </row>
    <row r="29" spans="1:6" ht="15.75" x14ac:dyDescent="0.25">
      <c r="A29" s="41">
        <v>37956</v>
      </c>
      <c r="B29" s="37">
        <v>3.0859999999999999</v>
      </c>
      <c r="C29" s="37">
        <v>3.3069999999999999</v>
      </c>
      <c r="D29" s="37">
        <v>3.1970000000000001</v>
      </c>
      <c r="E29" s="46"/>
      <c r="F29" s="83"/>
    </row>
    <row r="30" spans="1:6" ht="15.75" x14ac:dyDescent="0.25">
      <c r="A30" s="41">
        <v>37987</v>
      </c>
      <c r="B30" s="37">
        <v>3.5270000000000001</v>
      </c>
      <c r="C30" s="37">
        <v>3.8580000000000001</v>
      </c>
      <c r="D30" s="37">
        <v>3.6930000000000001</v>
      </c>
      <c r="E30" s="46"/>
      <c r="F30" s="83"/>
    </row>
    <row r="31" spans="1:6" ht="15.75" x14ac:dyDescent="0.25">
      <c r="A31" s="41">
        <v>38018</v>
      </c>
      <c r="B31" s="37">
        <v>4.1890000000000001</v>
      </c>
      <c r="C31" s="37">
        <v>4.8499999999999996</v>
      </c>
      <c r="D31" s="37">
        <v>4.5199999999999996</v>
      </c>
      <c r="E31" s="46"/>
      <c r="F31" s="83"/>
    </row>
    <row r="32" spans="1:6" ht="15.75" x14ac:dyDescent="0.25">
      <c r="A32" s="41">
        <v>38047</v>
      </c>
      <c r="B32" s="37">
        <v>4.4089999999999998</v>
      </c>
      <c r="C32" s="37">
        <v>5.5119999999999996</v>
      </c>
      <c r="D32" s="37">
        <v>4.9610000000000003</v>
      </c>
      <c r="E32" s="46"/>
      <c r="F32" s="83"/>
    </row>
    <row r="33" spans="1:6" ht="15.75" x14ac:dyDescent="0.25">
      <c r="A33" s="41">
        <v>38078</v>
      </c>
      <c r="B33" s="37">
        <v>5.4560000000000004</v>
      </c>
      <c r="C33" s="37">
        <v>6.0629999999999997</v>
      </c>
      <c r="D33" s="37">
        <v>5.76</v>
      </c>
      <c r="E33" s="46"/>
      <c r="F33" s="83"/>
    </row>
    <row r="34" spans="1:6" ht="15.75" x14ac:dyDescent="0.25">
      <c r="A34" s="41">
        <v>38108</v>
      </c>
      <c r="B34" s="37">
        <v>5.5119999999999996</v>
      </c>
      <c r="C34" s="37">
        <v>6.0629999999999997</v>
      </c>
      <c r="D34" s="37">
        <v>5.7880000000000003</v>
      </c>
      <c r="E34" s="46"/>
      <c r="F34" s="83"/>
    </row>
    <row r="35" spans="1:6" ht="15.75" x14ac:dyDescent="0.25">
      <c r="A35" s="41">
        <v>38139</v>
      </c>
      <c r="B35" s="37">
        <v>5.5119999999999996</v>
      </c>
      <c r="C35" s="37">
        <v>6.0629999999999997</v>
      </c>
      <c r="D35" s="37">
        <v>5.7880000000000003</v>
      </c>
      <c r="E35" s="46"/>
      <c r="F35" s="83"/>
    </row>
    <row r="36" spans="1:6" ht="15.75" x14ac:dyDescent="0.25">
      <c r="A36" s="41">
        <v>38169</v>
      </c>
      <c r="B36" s="37">
        <v>5.5119999999999996</v>
      </c>
      <c r="C36" s="37">
        <v>6.173</v>
      </c>
      <c r="D36" s="37">
        <v>5.843</v>
      </c>
      <c r="E36" s="46"/>
      <c r="F36" s="83"/>
    </row>
    <row r="37" spans="1:6" ht="15.75" x14ac:dyDescent="0.25">
      <c r="A37" s="41">
        <v>38200</v>
      </c>
      <c r="B37" s="37">
        <v>5.8419999999999996</v>
      </c>
      <c r="C37" s="37">
        <v>6.173</v>
      </c>
      <c r="D37" s="37">
        <v>6.008</v>
      </c>
      <c r="E37" s="46"/>
      <c r="F37" s="83"/>
    </row>
    <row r="38" spans="1:6" ht="15.75" x14ac:dyDescent="0.25">
      <c r="A38" s="41">
        <v>38231</v>
      </c>
      <c r="B38" s="37">
        <v>6.6139999999999999</v>
      </c>
      <c r="C38" s="37">
        <v>7.0549999999999997</v>
      </c>
      <c r="D38" s="37">
        <v>6.835</v>
      </c>
      <c r="E38" s="46"/>
      <c r="F38" s="83"/>
    </row>
    <row r="39" spans="1:6" ht="15.75" x14ac:dyDescent="0.25">
      <c r="A39" s="41">
        <v>38261</v>
      </c>
      <c r="B39" s="37">
        <v>6.8339999999999996</v>
      </c>
      <c r="C39" s="37">
        <v>7.2750000000000004</v>
      </c>
      <c r="D39" s="37">
        <v>7.0549999999999997</v>
      </c>
      <c r="E39" s="46"/>
      <c r="F39" s="83"/>
    </row>
    <row r="40" spans="1:6" ht="15.75" x14ac:dyDescent="0.25">
      <c r="A40" s="41">
        <v>38292</v>
      </c>
      <c r="B40" s="37">
        <v>7.165</v>
      </c>
      <c r="C40" s="37">
        <v>7.6059999999999999</v>
      </c>
      <c r="D40" s="37">
        <v>7.3860000000000001</v>
      </c>
      <c r="E40" s="46"/>
      <c r="F40" s="83"/>
    </row>
    <row r="41" spans="1:6" ht="15.75" x14ac:dyDescent="0.25">
      <c r="A41" s="41">
        <v>38322</v>
      </c>
      <c r="B41" s="37">
        <v>7.992</v>
      </c>
      <c r="C41" s="37">
        <v>8.5429999999999993</v>
      </c>
      <c r="D41" s="37">
        <v>8.2680000000000007</v>
      </c>
      <c r="E41" s="46"/>
      <c r="F41" s="83"/>
    </row>
    <row r="42" spans="1:6" ht="15.75" x14ac:dyDescent="0.25">
      <c r="A42" s="41">
        <v>38353</v>
      </c>
      <c r="B42" s="37">
        <v>8.5980000000000008</v>
      </c>
      <c r="C42" s="37">
        <v>10.250999999999999</v>
      </c>
      <c r="D42" s="37">
        <v>9.4250000000000007</v>
      </c>
      <c r="E42" s="46"/>
      <c r="F42" s="83"/>
    </row>
    <row r="43" spans="1:6" ht="15.75" x14ac:dyDescent="0.25">
      <c r="A43" s="41">
        <v>38384</v>
      </c>
      <c r="B43" s="37">
        <v>11.298999999999999</v>
      </c>
      <c r="C43" s="37">
        <v>12.677</v>
      </c>
      <c r="D43" s="37">
        <v>11.988</v>
      </c>
      <c r="E43" s="46"/>
      <c r="F43" s="83"/>
    </row>
    <row r="44" spans="1:6" ht="15.75" x14ac:dyDescent="0.25">
      <c r="A44" s="41">
        <v>38412</v>
      </c>
      <c r="B44" s="37">
        <v>13.503</v>
      </c>
      <c r="C44" s="37">
        <v>16.809999999999999</v>
      </c>
      <c r="D44" s="37">
        <v>15.157</v>
      </c>
      <c r="E44" s="46"/>
      <c r="F44" s="83"/>
    </row>
    <row r="45" spans="1:6" ht="15.75" x14ac:dyDescent="0.25">
      <c r="A45" s="41">
        <v>38443</v>
      </c>
      <c r="B45" s="37">
        <v>14.881</v>
      </c>
      <c r="C45" s="37">
        <v>15.983000000000001</v>
      </c>
      <c r="D45" s="37">
        <v>15.432</v>
      </c>
      <c r="E45" s="46"/>
      <c r="F45" s="83"/>
    </row>
    <row r="46" spans="1:6" ht="15.75" x14ac:dyDescent="0.25">
      <c r="A46" s="41">
        <v>38473</v>
      </c>
      <c r="B46" s="37">
        <v>10.913</v>
      </c>
      <c r="C46" s="37">
        <v>14.33</v>
      </c>
      <c r="D46" s="37">
        <v>12.622</v>
      </c>
      <c r="E46" s="46"/>
      <c r="F46" s="83"/>
    </row>
    <row r="47" spans="1:6" ht="15.75" x14ac:dyDescent="0.25">
      <c r="A47" s="41">
        <v>38504</v>
      </c>
      <c r="B47" s="37">
        <v>9.5530000000000008</v>
      </c>
      <c r="C47" s="37">
        <v>11.023</v>
      </c>
      <c r="D47" s="37">
        <v>10.288</v>
      </c>
      <c r="E47" s="46"/>
      <c r="F47" s="83"/>
    </row>
    <row r="48" spans="1:6" ht="15.75" x14ac:dyDescent="0.25">
      <c r="A48" s="41">
        <v>38534</v>
      </c>
      <c r="B48" s="37">
        <v>9.0939999999999994</v>
      </c>
      <c r="C48" s="37">
        <v>11.298999999999999</v>
      </c>
      <c r="D48" s="37">
        <v>10.196999999999999</v>
      </c>
      <c r="E48" s="46"/>
      <c r="F48" s="83"/>
    </row>
    <row r="49" spans="1:6" ht="15.75" x14ac:dyDescent="0.25">
      <c r="A49" s="41">
        <v>38565</v>
      </c>
      <c r="B49" s="37">
        <v>9.8469999999999995</v>
      </c>
      <c r="C49" s="37">
        <v>11.942</v>
      </c>
      <c r="D49" s="37">
        <v>10.895</v>
      </c>
      <c r="E49" s="46"/>
      <c r="F49" s="83"/>
    </row>
    <row r="50" spans="1:6" ht="15.75" x14ac:dyDescent="0.25">
      <c r="A50" s="41">
        <v>38596</v>
      </c>
      <c r="B50" s="37">
        <v>12.677</v>
      </c>
      <c r="C50" s="37">
        <v>14.881</v>
      </c>
      <c r="D50" s="37">
        <v>13.779</v>
      </c>
      <c r="E50" s="46"/>
      <c r="F50" s="83"/>
    </row>
    <row r="51" spans="1:6" ht="15.75" x14ac:dyDescent="0.25">
      <c r="A51" s="41">
        <v>38626</v>
      </c>
      <c r="B51" s="37">
        <v>12.585000000000001</v>
      </c>
      <c r="C51" s="37">
        <v>15.523999999999999</v>
      </c>
      <c r="D51" s="37">
        <v>14.055</v>
      </c>
      <c r="E51" s="46"/>
      <c r="F51" s="83"/>
    </row>
    <row r="52" spans="1:6" ht="15.75" x14ac:dyDescent="0.25">
      <c r="A52" s="41">
        <v>38657</v>
      </c>
      <c r="B52" s="37">
        <v>11.85</v>
      </c>
      <c r="C52" s="37">
        <v>14.606</v>
      </c>
      <c r="D52" s="37">
        <v>13.228</v>
      </c>
      <c r="E52" s="46"/>
      <c r="F52" s="83"/>
    </row>
    <row r="53" spans="1:6" ht="15.75" x14ac:dyDescent="0.25">
      <c r="A53" s="41">
        <v>38687</v>
      </c>
      <c r="B53" s="37">
        <v>13.366</v>
      </c>
      <c r="C53" s="37">
        <v>15.708</v>
      </c>
      <c r="D53" s="37">
        <v>14.537000000000001</v>
      </c>
      <c r="E53" s="46"/>
      <c r="F53" s="83"/>
    </row>
    <row r="54" spans="1:6" ht="15.75" x14ac:dyDescent="0.25">
      <c r="A54" s="41">
        <v>38718</v>
      </c>
      <c r="B54" s="37">
        <v>13.779</v>
      </c>
      <c r="C54" s="37">
        <v>16.535</v>
      </c>
      <c r="D54" s="37">
        <v>15.157</v>
      </c>
      <c r="E54" s="46"/>
      <c r="F54" s="83"/>
    </row>
    <row r="55" spans="1:6" ht="15.75" x14ac:dyDescent="0.25">
      <c r="A55" s="41">
        <v>38749</v>
      </c>
      <c r="B55" s="37">
        <v>13.503</v>
      </c>
      <c r="C55" s="37">
        <v>16.120999999999999</v>
      </c>
      <c r="D55" s="37">
        <v>14.811999999999999</v>
      </c>
      <c r="E55" s="46"/>
      <c r="F55" s="83"/>
    </row>
    <row r="56" spans="1:6" ht="15.75" x14ac:dyDescent="0.25">
      <c r="A56" s="41">
        <v>38777</v>
      </c>
      <c r="B56" s="37">
        <v>14.11</v>
      </c>
      <c r="C56" s="37">
        <v>17.416</v>
      </c>
      <c r="D56" s="37">
        <v>15.763</v>
      </c>
      <c r="E56" s="46"/>
      <c r="F56" s="83"/>
    </row>
    <row r="57" spans="1:6" ht="15.75" x14ac:dyDescent="0.25">
      <c r="A57" s="41">
        <v>38808</v>
      </c>
      <c r="B57" s="37">
        <v>16.535</v>
      </c>
      <c r="C57" s="37">
        <v>18.739000000000001</v>
      </c>
      <c r="D57" s="37">
        <v>17.637</v>
      </c>
      <c r="E57" s="46"/>
      <c r="F57" s="83"/>
    </row>
    <row r="58" spans="1:6" ht="15.75" x14ac:dyDescent="0.25">
      <c r="A58" s="41">
        <v>38838</v>
      </c>
      <c r="B58" s="37">
        <v>17.452999999999999</v>
      </c>
      <c r="C58" s="37">
        <v>19.29</v>
      </c>
      <c r="D58" s="37">
        <v>18.372</v>
      </c>
      <c r="E58" s="46"/>
      <c r="F58" s="83"/>
    </row>
    <row r="59" spans="1:6" ht="15.75" x14ac:dyDescent="0.25">
      <c r="A59" s="41">
        <v>38869</v>
      </c>
      <c r="B59" s="37">
        <v>16.754999999999999</v>
      </c>
      <c r="C59" s="37">
        <v>19.29</v>
      </c>
      <c r="D59" s="37">
        <v>18.023</v>
      </c>
      <c r="E59" s="46"/>
      <c r="F59" s="83"/>
    </row>
    <row r="60" spans="1:6" ht="15.75" x14ac:dyDescent="0.25">
      <c r="A60" s="41">
        <v>38899</v>
      </c>
      <c r="B60" s="37">
        <v>15.708</v>
      </c>
      <c r="C60" s="37">
        <v>18.05</v>
      </c>
      <c r="D60" s="37">
        <v>16.879000000000001</v>
      </c>
      <c r="E60" s="46"/>
      <c r="F60" s="83"/>
    </row>
    <row r="61" spans="1:6" ht="15.75" x14ac:dyDescent="0.25">
      <c r="A61" s="41">
        <v>38930</v>
      </c>
      <c r="B61" s="37">
        <v>14.881</v>
      </c>
      <c r="C61" s="37">
        <v>17.224</v>
      </c>
      <c r="D61" s="37">
        <v>16.053000000000001</v>
      </c>
      <c r="E61" s="46"/>
      <c r="F61" s="83"/>
    </row>
    <row r="62" spans="1:6" ht="15.75" x14ac:dyDescent="0.25">
      <c r="A62" s="41">
        <v>38961</v>
      </c>
      <c r="B62" s="37">
        <v>12.308999999999999</v>
      </c>
      <c r="C62" s="37">
        <v>14.881</v>
      </c>
      <c r="D62" s="37">
        <v>13.595000000000001</v>
      </c>
      <c r="E62" s="46"/>
      <c r="F62" s="83"/>
    </row>
    <row r="63" spans="1:6" ht="15.75" x14ac:dyDescent="0.25">
      <c r="A63" s="41">
        <v>38991</v>
      </c>
      <c r="B63" s="37">
        <v>10.839</v>
      </c>
      <c r="C63" s="37">
        <v>14.881</v>
      </c>
      <c r="D63" s="37">
        <v>12.86</v>
      </c>
      <c r="E63" s="46"/>
      <c r="F63" s="83"/>
    </row>
    <row r="64" spans="1:6" ht="15.75" x14ac:dyDescent="0.25">
      <c r="A64" s="41">
        <v>39022</v>
      </c>
      <c r="B64" s="37">
        <v>10.472</v>
      </c>
      <c r="C64" s="37">
        <v>14.33</v>
      </c>
      <c r="D64" s="37">
        <v>12.401</v>
      </c>
      <c r="E64" s="46"/>
      <c r="F64" s="83"/>
    </row>
    <row r="65" spans="1:6" ht="15.75" x14ac:dyDescent="0.25">
      <c r="A65" s="41">
        <v>39052</v>
      </c>
      <c r="B65" s="37">
        <v>9.9209999999999994</v>
      </c>
      <c r="C65" s="37">
        <v>14.33</v>
      </c>
      <c r="D65" s="37">
        <v>12.125999999999999</v>
      </c>
      <c r="E65" s="46"/>
      <c r="F65" s="83"/>
    </row>
    <row r="66" spans="1:6" ht="15.75" x14ac:dyDescent="0.25">
      <c r="A66" s="41">
        <v>39083</v>
      </c>
      <c r="B66" s="37">
        <v>9.9209999999999994</v>
      </c>
      <c r="C66" s="37">
        <v>14.146000000000001</v>
      </c>
      <c r="D66" s="37">
        <v>12.034000000000001</v>
      </c>
      <c r="E66" s="46"/>
      <c r="F66" s="83"/>
    </row>
    <row r="67" spans="1:6" ht="15.75" x14ac:dyDescent="0.25">
      <c r="A67" s="41">
        <v>39114</v>
      </c>
      <c r="B67" s="37">
        <v>9.7829999999999995</v>
      </c>
      <c r="C67" s="37">
        <v>13.228</v>
      </c>
      <c r="D67" s="37">
        <v>11.506</v>
      </c>
      <c r="E67" s="46"/>
      <c r="F67" s="83"/>
    </row>
    <row r="68" spans="1:6" ht="15.75" x14ac:dyDescent="0.25">
      <c r="A68" s="41">
        <v>39142</v>
      </c>
      <c r="B68" s="37">
        <v>9.1489999999999991</v>
      </c>
      <c r="C68" s="37">
        <v>13.228</v>
      </c>
      <c r="D68" s="37">
        <v>11.189</v>
      </c>
      <c r="E68" s="46"/>
      <c r="F68" s="83"/>
    </row>
    <row r="69" spans="1:6" ht="15.75" x14ac:dyDescent="0.25">
      <c r="A69" s="41">
        <v>39173</v>
      </c>
      <c r="B69" s="37">
        <v>8.5429999999999993</v>
      </c>
      <c r="C69" s="37">
        <v>12.401</v>
      </c>
      <c r="D69" s="37">
        <v>10.472</v>
      </c>
      <c r="E69" s="46"/>
      <c r="F69" s="83"/>
    </row>
    <row r="70" spans="1:6" ht="15.75" x14ac:dyDescent="0.25">
      <c r="A70" s="41">
        <v>39203</v>
      </c>
      <c r="B70" s="37">
        <v>5.2359999999999998</v>
      </c>
      <c r="C70" s="37">
        <v>11.023</v>
      </c>
      <c r="D70" s="37">
        <v>8.1300000000000008</v>
      </c>
      <c r="E70" s="46"/>
      <c r="F70" s="83"/>
    </row>
    <row r="71" spans="1:6" ht="15.75" x14ac:dyDescent="0.25">
      <c r="A71" s="41">
        <v>39234</v>
      </c>
      <c r="B71" s="37">
        <v>4.4089999999999998</v>
      </c>
      <c r="C71" s="37">
        <v>10.582000000000001</v>
      </c>
      <c r="D71" s="37">
        <v>7.4960000000000004</v>
      </c>
      <c r="E71" s="46"/>
      <c r="F71" s="83"/>
    </row>
    <row r="72" spans="1:6" ht="15.75" x14ac:dyDescent="0.25">
      <c r="A72" s="41">
        <v>39264</v>
      </c>
      <c r="B72" s="37">
        <v>4.4089999999999998</v>
      </c>
      <c r="C72" s="37">
        <v>8.8179999999999996</v>
      </c>
      <c r="D72" s="37">
        <v>6.6139999999999999</v>
      </c>
      <c r="E72" s="46"/>
      <c r="F72" s="83"/>
    </row>
    <row r="73" spans="1:6" ht="15.75" x14ac:dyDescent="0.25">
      <c r="A73" s="41">
        <v>39295</v>
      </c>
      <c r="B73" s="37">
        <v>4.4089999999999998</v>
      </c>
      <c r="C73" s="37">
        <v>8.1300000000000008</v>
      </c>
      <c r="D73" s="37">
        <v>6.27</v>
      </c>
      <c r="E73" s="46"/>
      <c r="F73" s="83"/>
    </row>
    <row r="74" spans="1:6" ht="15.75" x14ac:dyDescent="0.25">
      <c r="A74" s="41">
        <v>39326</v>
      </c>
      <c r="B74" s="37">
        <v>3.996</v>
      </c>
      <c r="C74" s="37">
        <v>6.2</v>
      </c>
      <c r="D74" s="37">
        <v>5.0979999999999999</v>
      </c>
      <c r="E74" s="46"/>
      <c r="F74" s="83"/>
    </row>
    <row r="75" spans="1:6" ht="15.75" x14ac:dyDescent="0.25">
      <c r="A75" s="41">
        <v>39356</v>
      </c>
      <c r="B75" s="37">
        <v>3.968</v>
      </c>
      <c r="C75" s="37">
        <v>6.2830000000000004</v>
      </c>
      <c r="D75" s="37">
        <v>5.1260000000000003</v>
      </c>
      <c r="E75" s="46"/>
      <c r="F75" s="83"/>
    </row>
    <row r="76" spans="1:6" ht="15.75" x14ac:dyDescent="0.25">
      <c r="A76" s="41">
        <v>39387</v>
      </c>
      <c r="B76" s="37">
        <v>3.72</v>
      </c>
      <c r="C76" s="37">
        <v>5.7039999999999997</v>
      </c>
      <c r="D76" s="37">
        <v>4.7119999999999997</v>
      </c>
      <c r="E76" s="46"/>
      <c r="F76" s="83"/>
    </row>
    <row r="77" spans="1:6" ht="15.75" x14ac:dyDescent="0.25">
      <c r="A77" s="41">
        <v>39417</v>
      </c>
      <c r="B77" s="37">
        <v>3.38</v>
      </c>
      <c r="C77" s="37">
        <v>4.7770000000000001</v>
      </c>
      <c r="D77" s="37">
        <v>4.0789999999999997</v>
      </c>
      <c r="E77" s="46"/>
      <c r="F77" s="83"/>
    </row>
    <row r="78" spans="1:6" ht="15.75" x14ac:dyDescent="0.25">
      <c r="A78" s="41">
        <v>39448</v>
      </c>
      <c r="B78" s="37">
        <v>3.5270000000000001</v>
      </c>
      <c r="C78" s="37">
        <v>4.4829999999999997</v>
      </c>
      <c r="D78" s="37">
        <v>4.0049999999999999</v>
      </c>
      <c r="E78" s="46"/>
      <c r="F78" s="83"/>
    </row>
    <row r="79" spans="1:6" ht="15.75" x14ac:dyDescent="0.25">
      <c r="A79" s="41">
        <v>39479</v>
      </c>
      <c r="B79" s="37">
        <v>3.4540000000000002</v>
      </c>
      <c r="C79" s="37">
        <v>4.4459999999999997</v>
      </c>
      <c r="D79" s="37">
        <v>3.95</v>
      </c>
      <c r="E79" s="46"/>
      <c r="F79" s="83"/>
    </row>
    <row r="80" spans="1:6" ht="15.75" x14ac:dyDescent="0.25">
      <c r="A80" s="41">
        <v>39508</v>
      </c>
      <c r="B80" s="37">
        <v>3.1970000000000001</v>
      </c>
      <c r="C80" s="37">
        <v>4.5190000000000001</v>
      </c>
      <c r="D80" s="37">
        <v>3.8580000000000001</v>
      </c>
      <c r="E80" s="46"/>
      <c r="F80" s="83"/>
    </row>
    <row r="81" spans="1:6" ht="15.75" x14ac:dyDescent="0.25">
      <c r="A81" s="41">
        <v>39539</v>
      </c>
      <c r="B81" s="37">
        <v>2.976</v>
      </c>
      <c r="C81" s="37">
        <v>4.593</v>
      </c>
      <c r="D81" s="37">
        <v>3.7850000000000001</v>
      </c>
      <c r="E81" s="46"/>
      <c r="F81" s="83"/>
    </row>
    <row r="82" spans="1:6" ht="15.75" x14ac:dyDescent="0.25">
      <c r="A82" s="41">
        <v>39569</v>
      </c>
      <c r="B82" s="37">
        <v>3.1970000000000001</v>
      </c>
      <c r="C82" s="37">
        <v>4.96</v>
      </c>
      <c r="D82" s="37">
        <v>4.0789999999999997</v>
      </c>
      <c r="E82" s="46"/>
      <c r="F82" s="83"/>
    </row>
    <row r="83" spans="1:6" ht="15.75" x14ac:dyDescent="0.25">
      <c r="A83" s="41">
        <v>39600</v>
      </c>
      <c r="B83" s="37">
        <v>3.0129999999999999</v>
      </c>
      <c r="C83" s="37">
        <v>4.74</v>
      </c>
      <c r="D83" s="37">
        <v>3.8769999999999998</v>
      </c>
      <c r="E83" s="46"/>
      <c r="F83" s="83"/>
    </row>
    <row r="84" spans="1:6" ht="15.75" x14ac:dyDescent="0.25">
      <c r="A84" s="41">
        <v>39630</v>
      </c>
      <c r="B84" s="37">
        <v>2.8660000000000001</v>
      </c>
      <c r="C84" s="37">
        <v>4.4089999999999998</v>
      </c>
      <c r="D84" s="37">
        <v>3.6379999999999999</v>
      </c>
      <c r="E84" s="46"/>
      <c r="F84" s="83"/>
    </row>
    <row r="85" spans="1:6" ht="15.75" x14ac:dyDescent="0.25">
      <c r="A85" s="41">
        <v>39661</v>
      </c>
      <c r="B85" s="37">
        <v>2.7559999999999998</v>
      </c>
      <c r="C85" s="37">
        <v>4.63</v>
      </c>
      <c r="D85" s="37">
        <v>3.6930000000000001</v>
      </c>
      <c r="E85" s="46"/>
      <c r="F85" s="83"/>
    </row>
    <row r="86" spans="1:6" ht="15.75" x14ac:dyDescent="0.25">
      <c r="A86" s="41">
        <v>39692</v>
      </c>
      <c r="B86" s="37">
        <v>2.4990000000000001</v>
      </c>
      <c r="C86" s="37">
        <v>4.4829999999999997</v>
      </c>
      <c r="D86" s="37">
        <v>3.4910000000000001</v>
      </c>
      <c r="E86" s="46"/>
      <c r="F86" s="83"/>
    </row>
    <row r="87" spans="1:6" ht="15.75" x14ac:dyDescent="0.25">
      <c r="A87" s="41">
        <v>39722</v>
      </c>
      <c r="B87" s="37">
        <v>1.2789999999999999</v>
      </c>
      <c r="C87" s="37">
        <v>2.734</v>
      </c>
      <c r="D87" s="37">
        <v>2.0070000000000001</v>
      </c>
      <c r="E87" s="46"/>
      <c r="F87" s="83"/>
    </row>
    <row r="88" spans="1:6" ht="15.75" x14ac:dyDescent="0.25">
      <c r="A88" s="41">
        <v>39753</v>
      </c>
      <c r="B88" s="37">
        <v>0.77200000000000002</v>
      </c>
      <c r="C88" s="37">
        <v>2.2050000000000001</v>
      </c>
      <c r="D88" s="37">
        <v>1.4890000000000001</v>
      </c>
      <c r="E88" s="46"/>
      <c r="F88" s="83"/>
    </row>
    <row r="89" spans="1:6" ht="15.75" x14ac:dyDescent="0.25">
      <c r="A89" s="41">
        <v>39783</v>
      </c>
      <c r="B89" s="37">
        <v>0.55100000000000005</v>
      </c>
      <c r="C89" s="37">
        <v>2.0939999999999999</v>
      </c>
      <c r="D89" s="37">
        <v>1.323</v>
      </c>
      <c r="E89" s="46"/>
      <c r="F89" s="83"/>
    </row>
    <row r="90" spans="1:6" ht="15.75" x14ac:dyDescent="0.25">
      <c r="A90" s="41">
        <v>39814</v>
      </c>
      <c r="B90" s="37">
        <v>0.27600000000000002</v>
      </c>
      <c r="C90" s="37">
        <v>1.268</v>
      </c>
      <c r="D90" s="37">
        <v>0.77200000000000002</v>
      </c>
      <c r="E90" s="46"/>
      <c r="F90" s="83"/>
    </row>
    <row r="91" spans="1:6" ht="15.75" x14ac:dyDescent="0.25">
      <c r="A91" s="41">
        <v>39845</v>
      </c>
      <c r="B91" s="37">
        <v>0.16500000000000001</v>
      </c>
      <c r="C91" s="37">
        <v>1.1020000000000001</v>
      </c>
      <c r="D91" s="37">
        <v>0.63400000000000001</v>
      </c>
      <c r="E91" s="46"/>
      <c r="F91" s="83"/>
    </row>
    <row r="92" spans="1:6" ht="15.75" x14ac:dyDescent="0.25">
      <c r="A92" s="41">
        <v>39873</v>
      </c>
      <c r="B92" s="37">
        <v>0.184</v>
      </c>
      <c r="C92" s="37">
        <v>1.2130000000000001</v>
      </c>
      <c r="D92" s="37">
        <v>0.69899999999999995</v>
      </c>
      <c r="E92" s="46"/>
      <c r="F92" s="83"/>
    </row>
    <row r="93" spans="1:6" ht="15.75" x14ac:dyDescent="0.25">
      <c r="A93" s="41">
        <v>39904</v>
      </c>
      <c r="B93" s="37">
        <v>0.11</v>
      </c>
      <c r="C93" s="37">
        <v>1.157</v>
      </c>
      <c r="D93" s="37">
        <v>0.63400000000000001</v>
      </c>
      <c r="E93" s="46"/>
      <c r="F93" s="83"/>
    </row>
    <row r="94" spans="1:6" ht="15.75" x14ac:dyDescent="0.25">
      <c r="A94" s="41">
        <v>39934</v>
      </c>
      <c r="B94" s="37">
        <v>0.11</v>
      </c>
      <c r="C94" s="37">
        <v>1.0660000000000001</v>
      </c>
      <c r="D94" s="37">
        <v>0.58799999999999997</v>
      </c>
      <c r="E94" s="46"/>
      <c r="F94" s="83"/>
    </row>
    <row r="95" spans="1:6" ht="15.75" x14ac:dyDescent="0.25">
      <c r="A95" s="41">
        <v>39965</v>
      </c>
      <c r="B95" s="37">
        <v>0.11</v>
      </c>
      <c r="C95" s="37">
        <v>1.1020000000000001</v>
      </c>
      <c r="D95" s="37">
        <v>0.60599999999999998</v>
      </c>
      <c r="E95" s="46"/>
      <c r="F95" s="83"/>
    </row>
    <row r="96" spans="1:6" ht="15.75" x14ac:dyDescent="0.25">
      <c r="A96" s="41">
        <v>39995</v>
      </c>
      <c r="B96" s="37">
        <v>0.11</v>
      </c>
      <c r="C96" s="37">
        <v>0.90900000000000003</v>
      </c>
      <c r="D96" s="37">
        <v>0.51</v>
      </c>
      <c r="E96" s="46"/>
      <c r="F96" s="83"/>
    </row>
    <row r="97" spans="1:8" ht="15.75" x14ac:dyDescent="0.25">
      <c r="A97" s="41">
        <v>40026</v>
      </c>
      <c r="B97" s="37">
        <v>0.77200000000000002</v>
      </c>
      <c r="C97" s="37">
        <v>1.323</v>
      </c>
      <c r="D97" s="37">
        <v>1.048</v>
      </c>
      <c r="E97" s="46"/>
      <c r="F97" s="83"/>
    </row>
    <row r="98" spans="1:8" ht="15.75" x14ac:dyDescent="0.25">
      <c r="A98" s="41">
        <v>40057</v>
      </c>
      <c r="B98" s="37">
        <v>1.2130000000000001</v>
      </c>
      <c r="C98" s="37">
        <v>1.5429999999999999</v>
      </c>
      <c r="D98" s="37">
        <v>1.3779999999999999</v>
      </c>
      <c r="E98" s="46"/>
      <c r="F98" s="83"/>
    </row>
    <row r="99" spans="1:8" ht="15.75" x14ac:dyDescent="0.25">
      <c r="A99" s="41">
        <v>40087</v>
      </c>
      <c r="B99" s="37">
        <v>1.3779999999999999</v>
      </c>
      <c r="C99" s="37">
        <v>1.929</v>
      </c>
      <c r="D99" s="37">
        <v>1.6539999999999999</v>
      </c>
      <c r="E99" s="46"/>
      <c r="F99" s="83"/>
    </row>
    <row r="100" spans="1:8" ht="15.75" x14ac:dyDescent="0.25">
      <c r="A100" s="41">
        <v>40118</v>
      </c>
      <c r="B100" s="37">
        <v>1.653</v>
      </c>
      <c r="C100" s="37">
        <v>2.2050000000000001</v>
      </c>
      <c r="D100" s="37">
        <v>1.929</v>
      </c>
      <c r="E100" s="46"/>
      <c r="F100" s="83"/>
    </row>
    <row r="101" spans="1:8" ht="15.75" x14ac:dyDescent="0.25">
      <c r="A101" s="41">
        <v>40148</v>
      </c>
      <c r="B101" s="37">
        <v>2.0209999999999999</v>
      </c>
      <c r="C101" s="37">
        <v>3.3069999999999999</v>
      </c>
      <c r="D101" s="37">
        <v>2.6640000000000001</v>
      </c>
      <c r="E101" s="46"/>
      <c r="F101" s="83"/>
    </row>
    <row r="102" spans="1:8" ht="15.75" x14ac:dyDescent="0.25">
      <c r="A102" s="41">
        <v>40179</v>
      </c>
      <c r="B102" s="37">
        <v>3.2330000000000001</v>
      </c>
      <c r="C102" s="37">
        <v>4.0049999999999999</v>
      </c>
      <c r="D102" s="37">
        <v>3.6190000000000002</v>
      </c>
      <c r="E102" s="46"/>
      <c r="F102" s="83"/>
    </row>
    <row r="103" spans="1:8" ht="15.75" x14ac:dyDescent="0.25">
      <c r="A103" s="41">
        <v>40210</v>
      </c>
      <c r="B103" s="37">
        <v>4.1340000000000003</v>
      </c>
      <c r="C103" s="37">
        <v>5.5670000000000002</v>
      </c>
      <c r="D103" s="37">
        <v>4.851</v>
      </c>
      <c r="E103" s="46"/>
      <c r="F103" s="83"/>
    </row>
    <row r="104" spans="1:8" ht="15.75" x14ac:dyDescent="0.25">
      <c r="A104" s="41">
        <v>40238</v>
      </c>
      <c r="B104" s="37">
        <v>5.0709999999999997</v>
      </c>
      <c r="C104" s="37">
        <v>6.173</v>
      </c>
      <c r="D104" s="37">
        <v>5.6219999999999999</v>
      </c>
      <c r="E104" s="46"/>
      <c r="F104" s="83"/>
    </row>
    <row r="105" spans="1:8" ht="15.75" x14ac:dyDescent="0.25">
      <c r="A105" s="41">
        <v>40269</v>
      </c>
      <c r="B105" s="37">
        <v>5.82</v>
      </c>
      <c r="C105" s="37">
        <v>6.5919999999999996</v>
      </c>
      <c r="D105" s="37">
        <v>6.2060000000000004</v>
      </c>
      <c r="E105" s="46"/>
      <c r="F105" s="83">
        <f t="shared" ref="F105:F133" si="0">AVERAGE(D34:D105)</f>
        <v>7.6887083333333335</v>
      </c>
      <c r="G105" s="122">
        <f t="shared" ref="G105:G168" si="1">AVERAGE(D70:D105)</f>
        <v>3.3370555555555557</v>
      </c>
      <c r="H105" s="122">
        <f t="shared" ref="H105:H168" si="2">AVERAGE(D94:D105)</f>
        <v>2.5562499999999999</v>
      </c>
    </row>
    <row r="106" spans="1:8" ht="15.75" x14ac:dyDescent="0.25">
      <c r="A106" s="41">
        <v>40299</v>
      </c>
      <c r="B106" s="37">
        <v>5.76</v>
      </c>
      <c r="C106" s="37">
        <v>6.2</v>
      </c>
      <c r="D106" s="37">
        <v>5.98</v>
      </c>
      <c r="E106" s="46"/>
      <c r="F106" s="83">
        <f t="shared" si="0"/>
        <v>7.6913749999999999</v>
      </c>
      <c r="G106" s="122">
        <f t="shared" si="1"/>
        <v>3.2773333333333339</v>
      </c>
      <c r="H106" s="122">
        <f t="shared" si="2"/>
        <v>3.0055833333333335</v>
      </c>
    </row>
    <row r="107" spans="1:8" ht="15.75" x14ac:dyDescent="0.25">
      <c r="A107" s="41">
        <v>40330</v>
      </c>
      <c r="B107" s="37">
        <v>5.0709999999999997</v>
      </c>
      <c r="C107" s="37">
        <v>5.5119999999999996</v>
      </c>
      <c r="D107" s="37">
        <v>5.2919999999999998</v>
      </c>
      <c r="E107" s="46"/>
      <c r="F107" s="83">
        <f t="shared" si="0"/>
        <v>7.6844861111111129</v>
      </c>
      <c r="G107" s="122">
        <f t="shared" si="1"/>
        <v>3.2161111111111116</v>
      </c>
      <c r="H107" s="122">
        <f t="shared" si="2"/>
        <v>3.3960833333333333</v>
      </c>
    </row>
    <row r="108" spans="1:8" ht="15.75" x14ac:dyDescent="0.25">
      <c r="A108" s="41">
        <v>40360</v>
      </c>
      <c r="B108" s="37">
        <v>5.181</v>
      </c>
      <c r="C108" s="37">
        <v>5.5339999999999998</v>
      </c>
      <c r="D108" s="37">
        <v>5.3579999999999997</v>
      </c>
      <c r="E108" s="46"/>
      <c r="F108" s="83">
        <f t="shared" si="0"/>
        <v>7.6777499999999996</v>
      </c>
      <c r="G108" s="122">
        <f t="shared" si="1"/>
        <v>3.1812222222222224</v>
      </c>
      <c r="H108" s="122">
        <f t="shared" si="2"/>
        <v>3.8000833333333333</v>
      </c>
    </row>
    <row r="109" spans="1:8" ht="15.75" x14ac:dyDescent="0.25">
      <c r="A109" s="41">
        <v>40391</v>
      </c>
      <c r="B109" s="37">
        <v>5.6589999999999998</v>
      </c>
      <c r="C109" s="37">
        <v>5.9160000000000004</v>
      </c>
      <c r="D109" s="37">
        <v>5.7880000000000003</v>
      </c>
      <c r="E109" s="46"/>
      <c r="F109" s="83">
        <f t="shared" si="0"/>
        <v>7.6746944444444445</v>
      </c>
      <c r="G109" s="122">
        <f t="shared" si="1"/>
        <v>3.1678333333333333</v>
      </c>
      <c r="H109" s="122">
        <f t="shared" si="2"/>
        <v>4.1950833333333328</v>
      </c>
    </row>
    <row r="110" spans="1:8" ht="15.75" x14ac:dyDescent="0.25">
      <c r="A110" s="41">
        <v>40422</v>
      </c>
      <c r="B110" s="37">
        <v>6.3380000000000001</v>
      </c>
      <c r="C110" s="37">
        <v>6.5860000000000003</v>
      </c>
      <c r="D110" s="37">
        <v>6.4619999999999997</v>
      </c>
      <c r="E110" s="46"/>
      <c r="F110" s="83">
        <f t="shared" si="0"/>
        <v>7.6695138888888881</v>
      </c>
      <c r="G110" s="122">
        <f t="shared" si="1"/>
        <v>3.2057222222222226</v>
      </c>
      <c r="H110" s="122">
        <f t="shared" si="2"/>
        <v>4.6187499999999995</v>
      </c>
    </row>
    <row r="111" spans="1:8" ht="15.75" x14ac:dyDescent="0.25">
      <c r="A111" s="41">
        <v>40452</v>
      </c>
      <c r="B111" s="37">
        <v>5.9969999999999999</v>
      </c>
      <c r="C111" s="37">
        <v>6.2169999999999996</v>
      </c>
      <c r="D111" s="37">
        <v>6.1070000000000002</v>
      </c>
      <c r="E111" s="46"/>
      <c r="F111" s="83">
        <f t="shared" si="0"/>
        <v>7.6563472222222213</v>
      </c>
      <c r="G111" s="122">
        <f t="shared" si="1"/>
        <v>3.2329722222222221</v>
      </c>
      <c r="H111" s="122">
        <f t="shared" si="2"/>
        <v>4.9898333333333333</v>
      </c>
    </row>
    <row r="112" spans="1:8" ht="15.75" x14ac:dyDescent="0.25">
      <c r="A112" s="41">
        <v>40483</v>
      </c>
      <c r="B112" s="37">
        <v>5.3739999999999997</v>
      </c>
      <c r="C112" s="37">
        <v>5.5940000000000003</v>
      </c>
      <c r="D112" s="37">
        <v>5.484</v>
      </c>
      <c r="E112" s="46"/>
      <c r="F112" s="83">
        <f t="shared" si="0"/>
        <v>7.6299305555555543</v>
      </c>
      <c r="G112" s="122">
        <f t="shared" si="1"/>
        <v>3.2544166666666667</v>
      </c>
      <c r="H112" s="122">
        <f t="shared" si="2"/>
        <v>5.286083333333333</v>
      </c>
    </row>
    <row r="113" spans="1:9" ht="15.75" x14ac:dyDescent="0.25">
      <c r="A113" s="41">
        <v>40513</v>
      </c>
      <c r="B113" s="37">
        <v>5.2030000000000003</v>
      </c>
      <c r="C113" s="37">
        <v>5.3789999999999996</v>
      </c>
      <c r="D113" s="37">
        <v>5.2910000000000004</v>
      </c>
      <c r="E113" s="46"/>
      <c r="F113" s="83">
        <f t="shared" si="0"/>
        <v>7.5885833333333323</v>
      </c>
      <c r="G113" s="122">
        <f t="shared" si="1"/>
        <v>3.2880833333333337</v>
      </c>
      <c r="H113" s="122">
        <f t="shared" si="2"/>
        <v>5.5049999999999999</v>
      </c>
    </row>
    <row r="114" spans="1:9" ht="15.75" x14ac:dyDescent="0.25">
      <c r="A114" s="41">
        <v>40544</v>
      </c>
      <c r="B114" s="37">
        <v>5.016</v>
      </c>
      <c r="C114" s="37">
        <v>5.181</v>
      </c>
      <c r="D114" s="37">
        <v>5.0990000000000002</v>
      </c>
      <c r="E114" s="46"/>
      <c r="F114" s="83">
        <f t="shared" si="0"/>
        <v>7.5284999999999984</v>
      </c>
      <c r="G114" s="122">
        <f t="shared" si="1"/>
        <v>3.3184722222222223</v>
      </c>
      <c r="H114" s="122">
        <f t="shared" si="2"/>
        <v>5.6283333333333339</v>
      </c>
    </row>
    <row r="115" spans="1:9" ht="15.75" x14ac:dyDescent="0.25">
      <c r="A115" s="41">
        <v>40575</v>
      </c>
      <c r="B115" s="37">
        <v>4.9969999999999999</v>
      </c>
      <c r="C115" s="37">
        <v>5.218</v>
      </c>
      <c r="D115" s="37">
        <v>5.1079999999999997</v>
      </c>
      <c r="E115" s="46"/>
      <c r="F115" s="83">
        <f t="shared" si="0"/>
        <v>7.4329444444444448</v>
      </c>
      <c r="G115" s="122">
        <f t="shared" si="1"/>
        <v>3.3506388888888896</v>
      </c>
      <c r="H115" s="122">
        <f t="shared" si="2"/>
        <v>5.6497500000000009</v>
      </c>
    </row>
    <row r="116" spans="1:9" ht="15.75" x14ac:dyDescent="0.25">
      <c r="A116" s="41">
        <v>40603</v>
      </c>
      <c r="B116" s="37">
        <v>5.016</v>
      </c>
      <c r="C116" s="37">
        <v>5.2359999999999998</v>
      </c>
      <c r="D116" s="37">
        <v>5.1260000000000003</v>
      </c>
      <c r="E116" s="46"/>
      <c r="F116" s="83">
        <f t="shared" si="0"/>
        <v>7.2936249999999978</v>
      </c>
      <c r="G116" s="122">
        <f t="shared" si="1"/>
        <v>3.3858611111111117</v>
      </c>
      <c r="H116" s="122">
        <f t="shared" si="2"/>
        <v>5.6084166666666668</v>
      </c>
    </row>
    <row r="117" spans="1:9" ht="15.75" x14ac:dyDescent="0.25">
      <c r="A117" s="41">
        <v>40634</v>
      </c>
      <c r="B117" s="37">
        <v>5.1150000000000002</v>
      </c>
      <c r="C117" s="37">
        <v>5.335</v>
      </c>
      <c r="D117" s="37">
        <v>5.2249999999999996</v>
      </c>
      <c r="E117" s="46"/>
      <c r="F117" s="83">
        <f t="shared" si="0"/>
        <v>7.151861111111109</v>
      </c>
      <c r="G117" s="122">
        <f t="shared" si="1"/>
        <v>3.4258611111111117</v>
      </c>
      <c r="H117" s="122">
        <f t="shared" si="2"/>
        <v>5.5266666666666664</v>
      </c>
    </row>
    <row r="118" spans="1:9" ht="15.75" x14ac:dyDescent="0.25">
      <c r="A118" s="41">
        <v>40664</v>
      </c>
      <c r="B118" s="37">
        <v>5.319</v>
      </c>
      <c r="C118" s="37">
        <v>5.5389999999999997</v>
      </c>
      <c r="D118" s="37">
        <v>5.4290000000000003</v>
      </c>
      <c r="E118" s="46"/>
      <c r="F118" s="83">
        <f t="shared" si="0"/>
        <v>7.0519583333333298</v>
      </c>
      <c r="G118" s="122">
        <f t="shared" si="1"/>
        <v>3.4633611111111113</v>
      </c>
      <c r="H118" s="122">
        <f t="shared" si="2"/>
        <v>5.4807499999999996</v>
      </c>
    </row>
    <row r="119" spans="1:9" ht="15.75" x14ac:dyDescent="0.25">
      <c r="A119" s="41">
        <v>40695</v>
      </c>
      <c r="B119" s="37">
        <v>5.5119999999999996</v>
      </c>
      <c r="C119" s="37">
        <v>5.7320000000000002</v>
      </c>
      <c r="D119" s="37">
        <v>5.6219999999999999</v>
      </c>
      <c r="E119" s="46"/>
      <c r="F119" s="83">
        <f t="shared" si="0"/>
        <v>6.9871527777777764</v>
      </c>
      <c r="G119" s="122">
        <f t="shared" si="1"/>
        <v>3.5118333333333336</v>
      </c>
      <c r="H119" s="122">
        <f t="shared" si="2"/>
        <v>5.5082499999999994</v>
      </c>
    </row>
    <row r="120" spans="1:9" ht="15.75" x14ac:dyDescent="0.25">
      <c r="A120" s="41">
        <v>40725</v>
      </c>
      <c r="B120" s="37">
        <v>5.5119999999999996</v>
      </c>
      <c r="C120" s="37">
        <v>5.7320000000000002</v>
      </c>
      <c r="D120" s="37">
        <v>5.6219999999999999</v>
      </c>
      <c r="E120" s="46"/>
      <c r="F120" s="83">
        <f t="shared" si="0"/>
        <v>6.9236111111111098</v>
      </c>
      <c r="G120" s="122">
        <f t="shared" si="1"/>
        <v>3.5669444444444451</v>
      </c>
      <c r="H120" s="122">
        <f t="shared" si="2"/>
        <v>5.5302499999999997</v>
      </c>
    </row>
    <row r="121" spans="1:9" ht="15.75" x14ac:dyDescent="0.25">
      <c r="A121" s="41">
        <v>40756</v>
      </c>
      <c r="B121" s="37">
        <v>5.5119999999999996</v>
      </c>
      <c r="C121" s="37">
        <v>5.7320000000000002</v>
      </c>
      <c r="D121" s="37">
        <v>5.6219999999999999</v>
      </c>
      <c r="E121" s="46"/>
      <c r="F121" s="83">
        <f t="shared" si="0"/>
        <v>6.8503749999999988</v>
      </c>
      <c r="G121" s="122">
        <f t="shared" si="1"/>
        <v>3.6205277777777778</v>
      </c>
      <c r="H121" s="122">
        <f t="shared" si="2"/>
        <v>5.5164166666666672</v>
      </c>
    </row>
    <row r="122" spans="1:9" ht="15.75" x14ac:dyDescent="0.25">
      <c r="A122" s="41">
        <v>40787</v>
      </c>
      <c r="B122" s="37">
        <v>5.49</v>
      </c>
      <c r="C122" s="37">
        <v>5.71</v>
      </c>
      <c r="D122" s="37">
        <v>5.6</v>
      </c>
      <c r="E122" s="46"/>
      <c r="F122" s="83">
        <f t="shared" si="0"/>
        <v>6.7367777777777773</v>
      </c>
      <c r="G122" s="122">
        <f t="shared" si="1"/>
        <v>3.6791111111111112</v>
      </c>
      <c r="H122" s="122">
        <f t="shared" si="2"/>
        <v>5.444583333333334</v>
      </c>
    </row>
    <row r="123" spans="1:9" ht="15.75" x14ac:dyDescent="0.25">
      <c r="A123" s="41">
        <v>40817</v>
      </c>
      <c r="B123" s="37">
        <v>5.016</v>
      </c>
      <c r="C123" s="37">
        <v>5.2359999999999998</v>
      </c>
      <c r="D123" s="37">
        <v>5.1260000000000003</v>
      </c>
      <c r="E123" s="46"/>
      <c r="F123" s="83">
        <f t="shared" si="0"/>
        <v>6.612763888888888</v>
      </c>
      <c r="G123" s="122">
        <f t="shared" si="1"/>
        <v>3.7657500000000002</v>
      </c>
      <c r="H123" s="122">
        <f t="shared" si="2"/>
        <v>5.3628333333333336</v>
      </c>
    </row>
    <row r="124" spans="1:9" ht="15.75" x14ac:dyDescent="0.25">
      <c r="A124" s="41">
        <v>40848</v>
      </c>
      <c r="B124" s="37">
        <v>4.6660000000000004</v>
      </c>
      <c r="C124" s="37">
        <v>4.8869999999999996</v>
      </c>
      <c r="D124" s="37">
        <v>4.7770000000000001</v>
      </c>
      <c r="E124" s="46"/>
      <c r="F124" s="83">
        <f t="shared" si="0"/>
        <v>6.4953888888888871</v>
      </c>
      <c r="G124" s="122">
        <f t="shared" si="1"/>
        <v>3.8570833333333332</v>
      </c>
      <c r="H124" s="122">
        <f t="shared" si="2"/>
        <v>5.3039166666666668</v>
      </c>
    </row>
    <row r="125" spans="1:9" ht="15.75" x14ac:dyDescent="0.25">
      <c r="A125" s="41">
        <v>40878</v>
      </c>
      <c r="B125" s="37">
        <v>4.492</v>
      </c>
      <c r="C125" s="37">
        <v>4.7119999999999997</v>
      </c>
      <c r="D125" s="37">
        <v>4.6020000000000003</v>
      </c>
      <c r="E125" s="46"/>
      <c r="F125" s="83">
        <f t="shared" si="0"/>
        <v>6.3574027777777768</v>
      </c>
      <c r="G125" s="122">
        <f t="shared" si="1"/>
        <v>3.9481666666666664</v>
      </c>
      <c r="H125" s="122">
        <f t="shared" si="2"/>
        <v>5.2465000000000002</v>
      </c>
    </row>
    <row r="126" spans="1:9" ht="15.75" x14ac:dyDescent="0.25">
      <c r="A126" s="41">
        <v>40909</v>
      </c>
      <c r="B126" s="37">
        <v>4.327</v>
      </c>
      <c r="C126" s="37">
        <v>4.5469999999999997</v>
      </c>
      <c r="D126" s="37">
        <v>4.4370000000000003</v>
      </c>
      <c r="E126" s="46"/>
      <c r="F126" s="83">
        <f t="shared" si="0"/>
        <v>6.2085138888888896</v>
      </c>
      <c r="G126" s="122">
        <f t="shared" si="1"/>
        <v>4.0499722222222223</v>
      </c>
      <c r="H126" s="122">
        <f t="shared" si="2"/>
        <v>5.1913333333333327</v>
      </c>
      <c r="I126" s="9"/>
    </row>
    <row r="127" spans="1:9" ht="15.75" x14ac:dyDescent="0.25">
      <c r="A127" s="41">
        <v>40940</v>
      </c>
      <c r="B127" s="37">
        <v>4.3819999999999997</v>
      </c>
      <c r="C127" s="37">
        <v>4.6020000000000003</v>
      </c>
      <c r="D127" s="37">
        <v>4.492</v>
      </c>
      <c r="E127" s="46"/>
      <c r="F127" s="83">
        <f t="shared" si="0"/>
        <v>6.065180555555556</v>
      </c>
      <c r="G127" s="122">
        <f t="shared" si="1"/>
        <v>4.1571388888888885</v>
      </c>
      <c r="H127" s="122">
        <f t="shared" si="2"/>
        <v>5.14</v>
      </c>
      <c r="I127" s="9"/>
    </row>
    <row r="128" spans="1:9" ht="15.75" x14ac:dyDescent="0.25">
      <c r="A128" s="41">
        <v>40969</v>
      </c>
      <c r="B128" s="37">
        <v>4.4089999999999998</v>
      </c>
      <c r="C128" s="37">
        <v>4.63</v>
      </c>
      <c r="D128" s="37">
        <v>4.5199999999999996</v>
      </c>
      <c r="E128" s="46"/>
      <c r="F128" s="83">
        <f t="shared" si="0"/>
        <v>5.9090277777777773</v>
      </c>
      <c r="G128" s="122">
        <f t="shared" si="1"/>
        <v>4.2632777777777777</v>
      </c>
      <c r="H128" s="122">
        <f t="shared" si="2"/>
        <v>5.0895000000000001</v>
      </c>
      <c r="I128" s="9"/>
    </row>
    <row r="129" spans="1:9" ht="15.75" x14ac:dyDescent="0.25">
      <c r="A129" s="41">
        <v>41000</v>
      </c>
      <c r="B129" s="37">
        <v>4.2990000000000004</v>
      </c>
      <c r="C129" s="37">
        <v>4.5194999999999999</v>
      </c>
      <c r="D129" s="37">
        <v>4.4092000000000002</v>
      </c>
      <c r="E129" s="46"/>
      <c r="F129" s="83">
        <f t="shared" si="0"/>
        <v>5.7253083333333343</v>
      </c>
      <c r="G129" s="122">
        <f t="shared" si="1"/>
        <v>4.3681444444444439</v>
      </c>
      <c r="H129" s="122">
        <f t="shared" si="2"/>
        <v>5.0215166666666669</v>
      </c>
      <c r="I129" s="9"/>
    </row>
    <row r="130" spans="1:9" ht="15.75" x14ac:dyDescent="0.25">
      <c r="A130" s="41">
        <v>41030</v>
      </c>
      <c r="B130" s="37">
        <v>4.3817000000000004</v>
      </c>
      <c r="C130" s="37">
        <v>4.6021000000000001</v>
      </c>
      <c r="D130" s="37">
        <v>4.4919000000000002</v>
      </c>
      <c r="E130" s="46"/>
      <c r="F130" s="83">
        <f t="shared" si="0"/>
        <v>5.5325291666666665</v>
      </c>
      <c r="G130" s="122">
        <f t="shared" si="1"/>
        <v>4.4765861111111107</v>
      </c>
      <c r="H130" s="122">
        <f t="shared" si="2"/>
        <v>4.9434250000000004</v>
      </c>
      <c r="I130" s="9"/>
    </row>
    <row r="131" spans="1:9" ht="15.75" x14ac:dyDescent="0.25">
      <c r="A131" s="41">
        <v>41061</v>
      </c>
      <c r="B131" s="37">
        <v>4.0785</v>
      </c>
      <c r="C131" s="37">
        <v>4.4092000000000002</v>
      </c>
      <c r="D131" s="37">
        <v>4.2439</v>
      </c>
      <c r="E131" s="46"/>
      <c r="F131" s="83">
        <f t="shared" si="0"/>
        <v>5.3411527777777765</v>
      </c>
      <c r="G131" s="122">
        <f t="shared" si="1"/>
        <v>4.5776388888888881</v>
      </c>
      <c r="H131" s="122">
        <f t="shared" si="2"/>
        <v>4.8285833333333334</v>
      </c>
      <c r="I131" s="9"/>
    </row>
    <row r="132" spans="1:9" ht="15.75" x14ac:dyDescent="0.25">
      <c r="A132" s="41">
        <v>41091</v>
      </c>
      <c r="B132" s="37">
        <v>3.7753999999999999</v>
      </c>
      <c r="C132" s="37">
        <v>4.1060999999999996</v>
      </c>
      <c r="D132" s="37">
        <v>3.9407999999999999</v>
      </c>
      <c r="E132" s="46"/>
      <c r="F132" s="83">
        <f t="shared" si="0"/>
        <v>5.1614555555555555</v>
      </c>
      <c r="G132" s="122">
        <f t="shared" si="1"/>
        <v>4.6729388888888881</v>
      </c>
      <c r="H132" s="122">
        <f t="shared" si="2"/>
        <v>4.6884833333333331</v>
      </c>
      <c r="I132" s="9"/>
    </row>
    <row r="133" spans="1:9" ht="15.75" x14ac:dyDescent="0.25">
      <c r="A133" s="41">
        <v>41122</v>
      </c>
      <c r="B133" s="37">
        <v>3.2408000000000001</v>
      </c>
      <c r="C133" s="37">
        <v>3.5053000000000001</v>
      </c>
      <c r="D133" s="37">
        <v>3.3731</v>
      </c>
      <c r="E133" s="46"/>
      <c r="F133" s="83">
        <f t="shared" si="0"/>
        <v>4.9853458333333318</v>
      </c>
      <c r="G133" s="122">
        <f t="shared" si="1"/>
        <v>4.7375249999999998</v>
      </c>
      <c r="H133" s="122">
        <f t="shared" si="2"/>
        <v>4.5010750000000002</v>
      </c>
    </row>
    <row r="134" spans="1:9" ht="15.75" x14ac:dyDescent="0.25">
      <c r="A134" s="41">
        <v>41153</v>
      </c>
      <c r="B134" s="37">
        <v>3.1966999999999999</v>
      </c>
      <c r="C134" s="37">
        <v>3.4171999999999998</v>
      </c>
      <c r="D134" s="37">
        <v>3.3069000000000002</v>
      </c>
      <c r="E134" s="46"/>
      <c r="F134" s="83">
        <f t="shared" ref="F134:F198" si="3">AVERAGE(D63:D134)</f>
        <v>4.8424555555555546</v>
      </c>
      <c r="G134" s="122">
        <f t="shared" si="1"/>
        <v>4.7911055555555553</v>
      </c>
      <c r="H134" s="122">
        <f t="shared" si="2"/>
        <v>4.3099833333333342</v>
      </c>
    </row>
    <row r="135" spans="1:9" ht="15.75" x14ac:dyDescent="0.25">
      <c r="A135" s="41">
        <v>41183</v>
      </c>
      <c r="B135" s="37">
        <v>3.0865</v>
      </c>
      <c r="C135" s="37">
        <v>3.3069000000000002</v>
      </c>
      <c r="D135" s="37">
        <v>3.1966999999999999</v>
      </c>
      <c r="E135" s="46"/>
      <c r="F135" s="83">
        <f t="shared" si="3"/>
        <v>4.7082430555555552</v>
      </c>
      <c r="G135" s="122">
        <f t="shared" si="1"/>
        <v>4.8339583333333325</v>
      </c>
      <c r="H135" s="122">
        <f t="shared" si="2"/>
        <v>4.1492083333333332</v>
      </c>
    </row>
    <row r="136" spans="1:9" ht="15.75" x14ac:dyDescent="0.25">
      <c r="A136" s="41">
        <v>41214</v>
      </c>
      <c r="B136" s="37">
        <v>2.9762</v>
      </c>
      <c r="C136" s="37">
        <v>3.1966999999999999</v>
      </c>
      <c r="D136" s="37">
        <v>3.0865</v>
      </c>
      <c r="E136" s="46"/>
      <c r="F136" s="83">
        <f t="shared" si="3"/>
        <v>4.578875</v>
      </c>
      <c r="G136" s="122">
        <f t="shared" si="1"/>
        <v>4.8661111111111115</v>
      </c>
      <c r="H136" s="122">
        <f t="shared" si="2"/>
        <v>4.0083333333333337</v>
      </c>
    </row>
    <row r="137" spans="1:9" ht="15.75" x14ac:dyDescent="0.25">
      <c r="A137" s="41">
        <v>41244</v>
      </c>
      <c r="B137" s="37">
        <v>2.9762</v>
      </c>
      <c r="C137" s="37">
        <v>3.1966999999999999</v>
      </c>
      <c r="D137" s="37">
        <v>3.0865</v>
      </c>
      <c r="E137" s="46"/>
      <c r="F137" s="83">
        <f t="shared" si="3"/>
        <v>4.4533263888888879</v>
      </c>
      <c r="G137" s="122">
        <f t="shared" si="1"/>
        <v>4.877847222222222</v>
      </c>
      <c r="H137" s="122">
        <f t="shared" si="2"/>
        <v>3.8820416666666664</v>
      </c>
    </row>
    <row r="138" spans="1:9" ht="15.75" x14ac:dyDescent="0.25">
      <c r="A138" s="41">
        <v>41275</v>
      </c>
      <c r="B138" s="37">
        <v>2.9762</v>
      </c>
      <c r="C138" s="37">
        <v>3.1966999999999999</v>
      </c>
      <c r="D138" s="37">
        <v>3.0865</v>
      </c>
      <c r="E138" s="46"/>
      <c r="F138" s="83">
        <f t="shared" si="3"/>
        <v>4.3290555555555557</v>
      </c>
      <c r="G138" s="122">
        <f t="shared" si="1"/>
        <v>4.8630555555555555</v>
      </c>
      <c r="H138" s="122">
        <f t="shared" si="2"/>
        <v>3.7695000000000003</v>
      </c>
    </row>
    <row r="139" spans="1:9" ht="15.75" x14ac:dyDescent="0.25">
      <c r="A139" s="41">
        <v>41306</v>
      </c>
      <c r="B139" s="37">
        <v>2.9762</v>
      </c>
      <c r="C139" s="37">
        <v>3.1966999999999999</v>
      </c>
      <c r="D139" s="37">
        <v>3.0865</v>
      </c>
      <c r="E139" s="46"/>
      <c r="F139" s="83">
        <f t="shared" si="3"/>
        <v>4.212118055555556</v>
      </c>
      <c r="G139" s="122">
        <f t="shared" si="1"/>
        <v>4.8140416666666663</v>
      </c>
      <c r="H139" s="122">
        <f t="shared" si="2"/>
        <v>3.6523749999999997</v>
      </c>
    </row>
    <row r="140" spans="1:9" ht="15.75" x14ac:dyDescent="0.25">
      <c r="A140" s="41">
        <v>41334</v>
      </c>
      <c r="B140" s="37">
        <v>2.8439999999999999</v>
      </c>
      <c r="C140" s="37">
        <v>3.0865</v>
      </c>
      <c r="D140" s="37">
        <v>2.9651999999999998</v>
      </c>
      <c r="E140" s="46"/>
      <c r="F140" s="83">
        <f t="shared" si="3"/>
        <v>4.0978986111111118</v>
      </c>
      <c r="G140" s="122">
        <f t="shared" si="1"/>
        <v>4.740241666666666</v>
      </c>
      <c r="H140" s="122">
        <f t="shared" si="2"/>
        <v>3.5228083333333338</v>
      </c>
    </row>
    <row r="141" spans="1:9" ht="15.75" x14ac:dyDescent="0.25">
      <c r="A141" s="41">
        <v>41365</v>
      </c>
      <c r="B141" s="46">
        <v>2.7006595</v>
      </c>
      <c r="C141" s="46">
        <v>2.9486792500000001</v>
      </c>
      <c r="D141" s="46">
        <v>2.824669375</v>
      </c>
      <c r="E141" s="46"/>
      <c r="F141" s="83">
        <f t="shared" si="3"/>
        <v>3.9916856857638887</v>
      </c>
      <c r="G141" s="122">
        <f t="shared" si="1"/>
        <v>4.6463158159722227</v>
      </c>
      <c r="H141" s="122">
        <f t="shared" si="2"/>
        <v>3.3907641145833338</v>
      </c>
    </row>
    <row r="142" spans="1:9" ht="15.75" x14ac:dyDescent="0.25">
      <c r="A142" s="41">
        <v>41395</v>
      </c>
      <c r="B142" s="46">
        <v>2.5353129999999999</v>
      </c>
      <c r="C142" s="46">
        <v>2.7557749999999999</v>
      </c>
      <c r="D142" s="46">
        <v>2.6455440000000001</v>
      </c>
      <c r="E142" s="46"/>
      <c r="F142" s="83">
        <f t="shared" si="3"/>
        <v>3.9155126857638884</v>
      </c>
      <c r="G142" s="122">
        <f t="shared" si="1"/>
        <v>4.5536920381944448</v>
      </c>
      <c r="H142" s="122">
        <f t="shared" si="2"/>
        <v>3.236901114583334</v>
      </c>
    </row>
    <row r="143" spans="1:9" ht="15.75" x14ac:dyDescent="0.25">
      <c r="A143" s="41">
        <v>41426</v>
      </c>
      <c r="B143" s="46">
        <v>2.4801975000000001</v>
      </c>
      <c r="C143" s="46">
        <v>2.7006595</v>
      </c>
      <c r="D143" s="46">
        <v>2.5904284999999998</v>
      </c>
      <c r="E143" s="46"/>
      <c r="F143" s="83">
        <f t="shared" si="3"/>
        <v>3.8473797482638878</v>
      </c>
      <c r="G143" s="122">
        <f t="shared" si="1"/>
        <v>4.4786483854166672</v>
      </c>
      <c r="H143" s="122">
        <f t="shared" si="2"/>
        <v>3.099111822916667</v>
      </c>
    </row>
    <row r="144" spans="1:9" ht="15.75" x14ac:dyDescent="0.25">
      <c r="A144" s="41">
        <v>41456</v>
      </c>
      <c r="B144" s="46">
        <v>2.4251</v>
      </c>
      <c r="C144" s="46">
        <v>2.6455000000000002</v>
      </c>
      <c r="D144" s="46">
        <v>2.5352999999999999</v>
      </c>
      <c r="E144" s="46"/>
      <c r="F144" s="83">
        <f t="shared" si="3"/>
        <v>3.7907311371527763</v>
      </c>
      <c r="G144" s="122">
        <f t="shared" si="1"/>
        <v>4.4002400520833342</v>
      </c>
      <c r="H144" s="122">
        <f t="shared" si="2"/>
        <v>2.9819868229166668</v>
      </c>
    </row>
    <row r="145" spans="1:8" ht="15.75" x14ac:dyDescent="0.25">
      <c r="A145" s="41">
        <v>41487</v>
      </c>
      <c r="B145" s="46">
        <v>2.4691999999999998</v>
      </c>
      <c r="C145" s="46">
        <v>2.6896</v>
      </c>
      <c r="D145" s="46">
        <v>2.5794000000000001</v>
      </c>
      <c r="E145" s="46"/>
      <c r="F145" s="83">
        <f t="shared" si="3"/>
        <v>3.739472803819444</v>
      </c>
      <c r="G145" s="122">
        <f t="shared" si="1"/>
        <v>4.3111122743055557</v>
      </c>
      <c r="H145" s="122">
        <f t="shared" si="2"/>
        <v>2.9158451562500001</v>
      </c>
    </row>
    <row r="146" spans="1:8" ht="15.75" x14ac:dyDescent="0.25">
      <c r="A146" s="41">
        <v>41518</v>
      </c>
      <c r="B146" s="46">
        <v>2.5352999999999999</v>
      </c>
      <c r="C146" s="46">
        <v>2.7557999999999998</v>
      </c>
      <c r="D146" s="46">
        <v>2.6455000000000002</v>
      </c>
      <c r="E146" s="46"/>
      <c r="F146" s="83">
        <f t="shared" si="3"/>
        <v>3.7054103038194453</v>
      </c>
      <c r="G146" s="122">
        <f t="shared" si="1"/>
        <v>4.205098385416667</v>
      </c>
      <c r="H146" s="122">
        <f t="shared" si="2"/>
        <v>2.8607284895833334</v>
      </c>
    </row>
    <row r="147" spans="1:8" ht="15.75" x14ac:dyDescent="0.25">
      <c r="A147" s="41">
        <v>41548</v>
      </c>
      <c r="B147" s="46">
        <v>2.5352999999999999</v>
      </c>
      <c r="C147" s="46">
        <v>2.7006999999999999</v>
      </c>
      <c r="D147" s="46">
        <v>2.6179999999999999</v>
      </c>
      <c r="E147" s="46"/>
      <c r="F147" s="83">
        <f t="shared" si="3"/>
        <v>3.670576970486112</v>
      </c>
      <c r="G147" s="122">
        <f t="shared" si="1"/>
        <v>4.10818171875</v>
      </c>
      <c r="H147" s="122">
        <f t="shared" si="2"/>
        <v>2.8125034895833334</v>
      </c>
    </row>
    <row r="148" spans="1:8" ht="15.75" x14ac:dyDescent="0.25">
      <c r="A148" s="41">
        <v>41579</v>
      </c>
      <c r="B148" s="46">
        <v>2.4691999999999998</v>
      </c>
      <c r="C148" s="46">
        <v>2.6455000000000002</v>
      </c>
      <c r="D148" s="46">
        <v>2.5573999999999999</v>
      </c>
      <c r="E148" s="46"/>
      <c r="F148" s="83">
        <f t="shared" si="3"/>
        <v>3.640651970486112</v>
      </c>
      <c r="G148" s="122">
        <f t="shared" si="1"/>
        <v>4.0268872743055546</v>
      </c>
      <c r="H148" s="122">
        <f t="shared" si="2"/>
        <v>2.7684118229166663</v>
      </c>
    </row>
    <row r="149" spans="1:8" ht="15.75" x14ac:dyDescent="0.25">
      <c r="A149" s="41">
        <v>41609</v>
      </c>
      <c r="B149" s="46">
        <v>2.5352999999999999</v>
      </c>
      <c r="C149" s="46">
        <v>2.6465000000000001</v>
      </c>
      <c r="D149" s="46">
        <v>2.5903999999999998</v>
      </c>
      <c r="E149" s="46"/>
      <c r="F149" s="83">
        <f t="shared" si="3"/>
        <v>3.6199769704861118</v>
      </c>
      <c r="G149" s="122">
        <f t="shared" si="1"/>
        <v>3.9518706076388881</v>
      </c>
      <c r="H149" s="122">
        <f t="shared" si="2"/>
        <v>2.7270701562499995</v>
      </c>
    </row>
    <row r="150" spans="1:8" ht="15.75" x14ac:dyDescent="0.25">
      <c r="A150" s="41">
        <v>41640</v>
      </c>
      <c r="B150" s="46">
        <v>2.6676000000000002</v>
      </c>
      <c r="C150" s="46">
        <v>2.8660000000000001</v>
      </c>
      <c r="D150" s="46">
        <v>2.7667999999999999</v>
      </c>
      <c r="E150" s="46"/>
      <c r="F150" s="83">
        <f t="shared" si="3"/>
        <v>3.6027797482638895</v>
      </c>
      <c r="G150" s="122">
        <f t="shared" si="1"/>
        <v>3.8870872743055549</v>
      </c>
      <c r="H150" s="122">
        <f t="shared" si="2"/>
        <v>2.700428489583333</v>
      </c>
    </row>
    <row r="151" spans="1:8" ht="15.75" x14ac:dyDescent="0.25">
      <c r="A151" s="41">
        <v>41671</v>
      </c>
      <c r="B151" s="46">
        <v>2.9762</v>
      </c>
      <c r="C151" s="46">
        <v>3.2517999999999998</v>
      </c>
      <c r="D151" s="46">
        <v>3.1139999999999999</v>
      </c>
      <c r="E151" s="46"/>
      <c r="F151" s="83">
        <f t="shared" si="3"/>
        <v>3.5911686371527782</v>
      </c>
      <c r="G151" s="122">
        <f t="shared" si="1"/>
        <v>3.831698385416666</v>
      </c>
      <c r="H151" s="122">
        <f t="shared" si="2"/>
        <v>2.7027201562500003</v>
      </c>
    </row>
    <row r="152" spans="1:8" ht="15.75" x14ac:dyDescent="0.25">
      <c r="A152" s="41">
        <v>41699</v>
      </c>
      <c r="B152" s="46">
        <v>2.9762</v>
      </c>
      <c r="C152" s="46">
        <v>3.3344999999999998</v>
      </c>
      <c r="D152" s="46">
        <v>3.1554000000000002</v>
      </c>
      <c r="E152" s="46"/>
      <c r="F152" s="83">
        <f t="shared" si="3"/>
        <v>3.5814103038194451</v>
      </c>
      <c r="G152" s="122">
        <f t="shared" si="1"/>
        <v>3.7769594965277773</v>
      </c>
      <c r="H152" s="122">
        <f t="shared" si="2"/>
        <v>2.7185701562499998</v>
      </c>
    </row>
    <row r="153" spans="1:8" ht="15.75" x14ac:dyDescent="0.25">
      <c r="A153" s="41">
        <v>41730</v>
      </c>
      <c r="B153" s="46">
        <v>3.0589</v>
      </c>
      <c r="C153" s="46">
        <v>3.4171999999999998</v>
      </c>
      <c r="D153" s="46">
        <v>3.238</v>
      </c>
      <c r="E153" s="46"/>
      <c r="F153" s="83">
        <f t="shared" si="3"/>
        <v>3.5738130815972227</v>
      </c>
      <c r="G153" s="122">
        <f t="shared" si="1"/>
        <v>3.7217650520833336</v>
      </c>
      <c r="H153" s="122">
        <f t="shared" si="2"/>
        <v>2.7530143749999998</v>
      </c>
    </row>
    <row r="154" spans="1:8" ht="15.75" x14ac:dyDescent="0.25">
      <c r="A154" s="41">
        <v>41760</v>
      </c>
      <c r="B154" s="46">
        <v>3.4832999999999998</v>
      </c>
      <c r="C154" s="46">
        <v>3.7698999999999998</v>
      </c>
      <c r="D154" s="46">
        <v>3.6265999999999998</v>
      </c>
      <c r="E154" s="46"/>
      <c r="F154" s="83">
        <f t="shared" si="3"/>
        <v>3.567529748263889</v>
      </c>
      <c r="G154" s="122">
        <f t="shared" si="1"/>
        <v>3.6716983854166667</v>
      </c>
      <c r="H154" s="122">
        <f t="shared" si="2"/>
        <v>2.8347690416666667</v>
      </c>
    </row>
    <row r="155" spans="1:8" ht="15.75" x14ac:dyDescent="0.25">
      <c r="A155" s="41">
        <v>41791</v>
      </c>
      <c r="B155" s="46">
        <v>3.6926999999999999</v>
      </c>
      <c r="C155" s="46">
        <v>3.8856000000000002</v>
      </c>
      <c r="D155" s="46">
        <v>3.7892000000000001</v>
      </c>
      <c r="E155" s="46"/>
      <c r="F155" s="83">
        <f t="shared" si="3"/>
        <v>3.5663103038194444</v>
      </c>
      <c r="G155" s="122">
        <f t="shared" si="1"/>
        <v>3.620787274305556</v>
      </c>
      <c r="H155" s="122">
        <f t="shared" si="2"/>
        <v>2.9346666666666668</v>
      </c>
    </row>
    <row r="156" spans="1:8" ht="15.75" x14ac:dyDescent="0.25">
      <c r="A156" s="41">
        <v>41821</v>
      </c>
      <c r="B156" s="46">
        <v>3.7478539999999998</v>
      </c>
      <c r="C156" s="46">
        <v>3.9683160000000002</v>
      </c>
      <c r="D156" s="46">
        <v>3.858085</v>
      </c>
      <c r="E156" s="46"/>
      <c r="F156" s="83">
        <f t="shared" si="3"/>
        <v>3.5693670399305564</v>
      </c>
      <c r="G156" s="122">
        <f t="shared" si="1"/>
        <v>3.5717896354166663</v>
      </c>
      <c r="H156" s="122">
        <f t="shared" si="2"/>
        <v>3.0448987500000002</v>
      </c>
    </row>
    <row r="157" spans="1:8" ht="15.75" x14ac:dyDescent="0.25">
      <c r="A157" s="41">
        <v>41852</v>
      </c>
      <c r="B157" s="46">
        <v>3.7478539999999998</v>
      </c>
      <c r="C157" s="46">
        <v>3.9683160000000002</v>
      </c>
      <c r="D157" s="46">
        <v>3.858085</v>
      </c>
      <c r="E157" s="46"/>
      <c r="F157" s="83">
        <f t="shared" si="3"/>
        <v>3.5716598871527774</v>
      </c>
      <c r="G157" s="122">
        <f t="shared" si="1"/>
        <v>3.5227919965277779</v>
      </c>
      <c r="H157" s="122">
        <f t="shared" si="2"/>
        <v>3.1514558333333338</v>
      </c>
    </row>
    <row r="158" spans="1:8" ht="15.75" x14ac:dyDescent="0.25">
      <c r="A158" s="41">
        <v>41883</v>
      </c>
      <c r="B158" s="46">
        <v>3.77541175</v>
      </c>
      <c r="C158" s="46">
        <v>3.9683160000000002</v>
      </c>
      <c r="D158" s="46">
        <v>3.8718638749999998</v>
      </c>
      <c r="E158" s="46"/>
      <c r="F158" s="83">
        <f t="shared" si="3"/>
        <v>3.5769496631944437</v>
      </c>
      <c r="G158" s="122">
        <f t="shared" si="1"/>
        <v>3.474788215277778</v>
      </c>
      <c r="H158" s="122">
        <f t="shared" si="2"/>
        <v>3.253652822916667</v>
      </c>
    </row>
    <row r="159" spans="1:8" ht="15.75" x14ac:dyDescent="0.25">
      <c r="A159" s="41">
        <v>41913</v>
      </c>
      <c r="B159" s="46">
        <v>3.858085</v>
      </c>
      <c r="C159" s="46">
        <v>3.9683160000000002</v>
      </c>
      <c r="D159" s="46">
        <v>3.9132004999999999</v>
      </c>
      <c r="E159" s="46"/>
      <c r="F159" s="83">
        <f t="shared" si="3"/>
        <v>3.6034246701388883</v>
      </c>
      <c r="G159" s="122">
        <f t="shared" si="1"/>
        <v>3.4410993402777788</v>
      </c>
      <c r="H159" s="122">
        <f t="shared" si="2"/>
        <v>3.361586197916667</v>
      </c>
    </row>
    <row r="160" spans="1:8" ht="15.75" x14ac:dyDescent="0.25">
      <c r="A160" s="41">
        <v>41944</v>
      </c>
      <c r="B160" s="46">
        <v>3.9683160000000002</v>
      </c>
      <c r="C160" s="46">
        <v>4.0785470000000004</v>
      </c>
      <c r="D160" s="46">
        <v>4.0234315</v>
      </c>
      <c r="E160" s="46"/>
      <c r="F160" s="83">
        <f t="shared" si="3"/>
        <v>3.6386251076388882</v>
      </c>
      <c r="G160" s="122">
        <f t="shared" si="1"/>
        <v>3.4201668819444451</v>
      </c>
      <c r="H160" s="122">
        <f t="shared" si="2"/>
        <v>3.4837554895833338</v>
      </c>
    </row>
    <row r="161" spans="1:8" ht="15.75" x14ac:dyDescent="0.25">
      <c r="A161" s="41">
        <v>41974</v>
      </c>
      <c r="B161" s="46">
        <v>3.9683160000000002</v>
      </c>
      <c r="C161" s="46">
        <v>4.1887780000000001</v>
      </c>
      <c r="D161" s="46">
        <v>4.0785470000000004</v>
      </c>
      <c r="E161" s="46"/>
      <c r="F161" s="83">
        <f t="shared" si="3"/>
        <v>3.6768965937499996</v>
      </c>
      <c r="G161" s="122">
        <f t="shared" si="1"/>
        <v>3.4056265208333341</v>
      </c>
      <c r="H161" s="122">
        <f t="shared" si="2"/>
        <v>3.6077677395833336</v>
      </c>
    </row>
    <row r="162" spans="1:8" ht="15.75" x14ac:dyDescent="0.25">
      <c r="A162" s="41">
        <v>42005</v>
      </c>
      <c r="B162" s="46">
        <v>3.9683160000000002</v>
      </c>
      <c r="C162" s="46">
        <v>4.1887780000000001</v>
      </c>
      <c r="D162" s="46">
        <v>4.0785</v>
      </c>
      <c r="E162" s="46"/>
      <c r="F162" s="83">
        <f t="shared" si="3"/>
        <v>3.7228202048611112</v>
      </c>
      <c r="G162" s="122">
        <f t="shared" si="1"/>
        <v>3.3956681875000005</v>
      </c>
      <c r="H162" s="122">
        <f t="shared" si="2"/>
        <v>3.7170760729166665</v>
      </c>
    </row>
    <row r="163" spans="1:8" ht="15.75" x14ac:dyDescent="0.25">
      <c r="A163" s="41">
        <v>42036</v>
      </c>
      <c r="B163" s="46">
        <v>4.0510000000000002</v>
      </c>
      <c r="C163" s="46">
        <v>4.2439</v>
      </c>
      <c r="D163" s="46">
        <v>4.1474000000000002</v>
      </c>
      <c r="E163" s="46"/>
      <c r="F163" s="83">
        <f t="shared" si="3"/>
        <v>3.7716174270833331</v>
      </c>
      <c r="G163" s="122">
        <f t="shared" si="1"/>
        <v>3.3860959652777782</v>
      </c>
      <c r="H163" s="122">
        <f t="shared" si="2"/>
        <v>3.8031927395833325</v>
      </c>
    </row>
    <row r="164" spans="1:8" ht="15.75" x14ac:dyDescent="0.25">
      <c r="A164" s="41">
        <v>42064</v>
      </c>
      <c r="B164" s="46">
        <v>4.1887999999999996</v>
      </c>
      <c r="C164" s="46">
        <v>4.3540999999999999</v>
      </c>
      <c r="D164" s="46">
        <v>4.2714999999999996</v>
      </c>
      <c r="E164" s="46"/>
      <c r="F164" s="83">
        <f t="shared" si="3"/>
        <v>3.8212354826388886</v>
      </c>
      <c r="G164" s="122">
        <f t="shared" si="1"/>
        <v>3.3791931875000008</v>
      </c>
      <c r="H164" s="122">
        <f t="shared" si="2"/>
        <v>3.8962010729166665</v>
      </c>
    </row>
    <row r="165" spans="1:8" ht="15.75" x14ac:dyDescent="0.25">
      <c r="A165" s="41">
        <v>42095</v>
      </c>
      <c r="B165" s="46">
        <v>4.1887999999999996</v>
      </c>
      <c r="C165" s="46">
        <v>4.4092000000000002</v>
      </c>
      <c r="D165" s="46">
        <v>4.2990000000000004</v>
      </c>
      <c r="E165" s="46"/>
      <c r="F165" s="83">
        <f t="shared" si="3"/>
        <v>3.8721382604166661</v>
      </c>
      <c r="G165" s="122">
        <f t="shared" si="1"/>
        <v>3.37613207638889</v>
      </c>
      <c r="H165" s="122">
        <f t="shared" si="2"/>
        <v>3.9846177395833333</v>
      </c>
    </row>
    <row r="166" spans="1:8" ht="15.75" x14ac:dyDescent="0.25">
      <c r="A166" s="41">
        <v>42125</v>
      </c>
      <c r="B166" s="46">
        <v>4.1879999999999997</v>
      </c>
      <c r="C166" s="46">
        <v>4.4092000000000002</v>
      </c>
      <c r="D166" s="46">
        <v>4.2990000000000004</v>
      </c>
      <c r="E166" s="46"/>
      <c r="F166" s="83">
        <f t="shared" si="3"/>
        <v>3.9236799270833327</v>
      </c>
      <c r="G166" s="122">
        <f t="shared" si="1"/>
        <v>3.3707737430555564</v>
      </c>
      <c r="H166" s="122">
        <f t="shared" si="2"/>
        <v>4.040651072916666</v>
      </c>
    </row>
    <row r="167" spans="1:8" ht="15.75" x14ac:dyDescent="0.25">
      <c r="A167" s="41">
        <v>42156</v>
      </c>
      <c r="B167" s="46">
        <v>4.4092000000000002</v>
      </c>
      <c r="C167" s="46">
        <v>4.6573000000000002</v>
      </c>
      <c r="D167" s="46">
        <v>4.5331999999999999</v>
      </c>
      <c r="E167" s="46"/>
      <c r="F167" s="83">
        <f t="shared" si="3"/>
        <v>3.9782243715277779</v>
      </c>
      <c r="G167" s="122">
        <f t="shared" si="1"/>
        <v>3.3788098541666676</v>
      </c>
      <c r="H167" s="122">
        <f t="shared" si="2"/>
        <v>4.1026510729166672</v>
      </c>
    </row>
    <row r="168" spans="1:8" ht="15.75" x14ac:dyDescent="0.25">
      <c r="A168" s="41">
        <v>42186</v>
      </c>
      <c r="B168" s="46">
        <v>4.6077000000000004</v>
      </c>
      <c r="C168" s="46">
        <v>4.8281000000000001</v>
      </c>
      <c r="D168" s="46">
        <v>4.7179000000000002</v>
      </c>
      <c r="E168" s="46"/>
      <c r="F168" s="83">
        <f t="shared" si="3"/>
        <v>4.0366674270833327</v>
      </c>
      <c r="G168" s="122">
        <f t="shared" si="1"/>
        <v>3.4003959652777787</v>
      </c>
      <c r="H168" s="122">
        <f t="shared" si="2"/>
        <v>4.1743023229166667</v>
      </c>
    </row>
    <row r="169" spans="1:8" ht="15.75" x14ac:dyDescent="0.25">
      <c r="A169" s="41">
        <v>42217</v>
      </c>
      <c r="B169" s="46">
        <v>4.6296999999999997</v>
      </c>
      <c r="C169" s="46">
        <v>4.8502000000000001</v>
      </c>
      <c r="D169" s="46">
        <v>4.7398999999999996</v>
      </c>
      <c r="E169" s="46"/>
      <c r="F169" s="83">
        <f t="shared" si="3"/>
        <v>4.0879438159722206</v>
      </c>
      <c r="G169" s="122">
        <f t="shared" ref="G169:G230" si="4">AVERAGE(D134:D169)</f>
        <v>3.4383626319444454</v>
      </c>
      <c r="H169" s="122">
        <f t="shared" ref="H169:H230" si="5">AVERAGE(D158:D169)</f>
        <v>4.24778690625</v>
      </c>
    </row>
    <row r="170" spans="1:8" ht="15.75" x14ac:dyDescent="0.25">
      <c r="A170" s="41">
        <v>42248</v>
      </c>
      <c r="B170" s="46">
        <v>4.6848000000000001</v>
      </c>
      <c r="C170" s="46">
        <v>4.9053000000000004</v>
      </c>
      <c r="D170" s="46">
        <v>4.7949999999999999</v>
      </c>
      <c r="E170" s="46"/>
      <c r="F170" s="83">
        <f t="shared" si="3"/>
        <v>4.1354021493055537</v>
      </c>
      <c r="G170" s="122">
        <f t="shared" si="4"/>
        <v>3.4796987430555566</v>
      </c>
      <c r="H170" s="122">
        <f t="shared" si="5"/>
        <v>4.3247149166666672</v>
      </c>
    </row>
    <row r="171" spans="1:8" ht="15.75" x14ac:dyDescent="0.25">
      <c r="A171" s="41">
        <v>42278</v>
      </c>
      <c r="B171" s="46">
        <v>4.6296999999999997</v>
      </c>
      <c r="C171" s="46">
        <v>4.8502000000000001</v>
      </c>
      <c r="D171" s="46">
        <v>4.7398999999999996</v>
      </c>
      <c r="E171" s="46"/>
      <c r="F171" s="83">
        <f t="shared" si="3"/>
        <v>4.1782618715277762</v>
      </c>
      <c r="G171" s="122">
        <f t="shared" si="4"/>
        <v>3.5225654097222234</v>
      </c>
      <c r="H171" s="122">
        <f t="shared" si="5"/>
        <v>4.3936065416666663</v>
      </c>
    </row>
    <row r="172" spans="1:8" ht="15.75" x14ac:dyDescent="0.25">
      <c r="A172" s="41">
        <v>42309</v>
      </c>
      <c r="B172" s="46">
        <v>4.4092000000000002</v>
      </c>
      <c r="C172" s="46">
        <v>4.6296999999999997</v>
      </c>
      <c r="D172" s="46">
        <v>4.5194999999999999</v>
      </c>
      <c r="E172" s="46"/>
      <c r="F172" s="83">
        <f t="shared" si="3"/>
        <v>4.2142410381944426</v>
      </c>
      <c r="G172" s="122">
        <f t="shared" si="4"/>
        <v>3.5623709652777791</v>
      </c>
      <c r="H172" s="122">
        <f t="shared" si="5"/>
        <v>4.4349455833333336</v>
      </c>
    </row>
    <row r="173" spans="1:8" ht="16.5" thickBot="1" x14ac:dyDescent="0.3">
      <c r="A173" s="41">
        <v>42339</v>
      </c>
      <c r="B173" s="46">
        <v>4.2107999999999999</v>
      </c>
      <c r="C173" s="46">
        <v>4.4313000000000002</v>
      </c>
      <c r="D173" s="46">
        <v>4.3211000000000004</v>
      </c>
      <c r="E173" s="46"/>
      <c r="F173" s="83">
        <f t="shared" si="3"/>
        <v>4.2372563159722203</v>
      </c>
      <c r="G173" s="122">
        <f t="shared" si="4"/>
        <v>3.5966654097222226</v>
      </c>
      <c r="H173" s="122">
        <f t="shared" si="5"/>
        <v>4.4551583333333333</v>
      </c>
    </row>
    <row r="174" spans="1:8" ht="15.75" x14ac:dyDescent="0.25">
      <c r="A174" s="55">
        <v>42370</v>
      </c>
      <c r="B174" s="68">
        <v>3.6375999999999999</v>
      </c>
      <c r="C174" s="68">
        <v>3.8580999999999999</v>
      </c>
      <c r="D174" s="69">
        <v>3.7479</v>
      </c>
      <c r="E174" s="46"/>
      <c r="F174" s="83">
        <f t="shared" si="3"/>
        <v>4.2390465937499977</v>
      </c>
      <c r="G174" s="122">
        <f t="shared" si="4"/>
        <v>3.6150376319444453</v>
      </c>
      <c r="H174" s="122">
        <f t="shared" si="5"/>
        <v>4.4276083333333336</v>
      </c>
    </row>
    <row r="175" spans="1:8" ht="15.75" x14ac:dyDescent="0.25">
      <c r="A175" s="56">
        <v>42401</v>
      </c>
      <c r="B175" s="46">
        <v>3.4723000000000002</v>
      </c>
      <c r="C175" s="46">
        <v>3.7479</v>
      </c>
      <c r="D175" s="70">
        <v>3.6101000000000001</v>
      </c>
      <c r="E175" s="46"/>
      <c r="F175" s="83">
        <f t="shared" si="3"/>
        <v>4.2218118715277759</v>
      </c>
      <c r="G175" s="122">
        <f t="shared" si="4"/>
        <v>3.6295820763888895</v>
      </c>
      <c r="H175" s="122">
        <f t="shared" si="5"/>
        <v>4.3828333333333331</v>
      </c>
    </row>
    <row r="176" spans="1:8" ht="15.75" x14ac:dyDescent="0.25">
      <c r="A176" s="56">
        <v>42430</v>
      </c>
      <c r="B176" s="46">
        <v>3.1305999999999998</v>
      </c>
      <c r="C176" s="46">
        <v>3.3950999999999998</v>
      </c>
      <c r="D176" s="70">
        <v>3.2627999999999999</v>
      </c>
      <c r="E176" s="46"/>
      <c r="F176" s="83">
        <f t="shared" si="3"/>
        <v>4.1890452048611095</v>
      </c>
      <c r="G176" s="122">
        <f t="shared" si="4"/>
        <v>3.6378487430555575</v>
      </c>
      <c r="H176" s="122">
        <f t="shared" si="5"/>
        <v>4.298775</v>
      </c>
    </row>
    <row r="177" spans="1:8" ht="15.75" x14ac:dyDescent="0.25">
      <c r="A177" s="56">
        <v>42461</v>
      </c>
      <c r="B177" s="46">
        <v>2.4251</v>
      </c>
      <c r="C177" s="46">
        <v>2.8384</v>
      </c>
      <c r="D177" s="70">
        <v>2.6318000000000001</v>
      </c>
      <c r="E177" s="46"/>
      <c r="F177" s="83">
        <f t="shared" si="3"/>
        <v>4.1394035381944434</v>
      </c>
      <c r="G177" s="122">
        <f t="shared" si="4"/>
        <v>3.6324912604166681</v>
      </c>
      <c r="H177" s="122">
        <f t="shared" si="5"/>
        <v>4.1598416666666669</v>
      </c>
    </row>
    <row r="178" spans="1:8" ht="15.75" x14ac:dyDescent="0.25">
      <c r="A178" s="56">
        <v>42491</v>
      </c>
      <c r="B178" s="46">
        <v>1.9842</v>
      </c>
      <c r="C178" s="46">
        <v>2.4251</v>
      </c>
      <c r="D178" s="70">
        <v>2.2046000000000001</v>
      </c>
      <c r="E178" s="46"/>
      <c r="F178" s="83">
        <f t="shared" si="3"/>
        <v>4.0869674270833327</v>
      </c>
      <c r="G178" s="122">
        <f t="shared" si="4"/>
        <v>3.6202428159722237</v>
      </c>
      <c r="H178" s="122">
        <f t="shared" si="5"/>
        <v>3.9853083333333337</v>
      </c>
    </row>
    <row r="179" spans="1:8" ht="15.75" x14ac:dyDescent="0.25">
      <c r="A179" s="56">
        <v>42522</v>
      </c>
      <c r="B179" s="46">
        <v>1.9842</v>
      </c>
      <c r="C179" s="46">
        <v>2.2046000000000001</v>
      </c>
      <c r="D179" s="70">
        <v>2.0943999999999998</v>
      </c>
      <c r="E179" s="46"/>
      <c r="F179" s="83">
        <f t="shared" si="3"/>
        <v>4.042556315972222</v>
      </c>
      <c r="G179" s="122">
        <f t="shared" si="4"/>
        <v>3.6064642465277785</v>
      </c>
      <c r="H179" s="122">
        <f t="shared" si="5"/>
        <v>3.7820750000000003</v>
      </c>
    </row>
    <row r="180" spans="1:8" ht="15.75" x14ac:dyDescent="0.25">
      <c r="A180" s="56">
        <v>42552</v>
      </c>
      <c r="B180" s="46">
        <v>1.8464</v>
      </c>
      <c r="C180" s="46">
        <v>2.0668000000000002</v>
      </c>
      <c r="D180" s="70">
        <v>1.9565999999999999</v>
      </c>
      <c r="E180" s="46"/>
      <c r="F180" s="83">
        <f t="shared" si="3"/>
        <v>3.9953146493055547</v>
      </c>
      <c r="G180" s="122">
        <f t="shared" si="4"/>
        <v>3.5903892465277787</v>
      </c>
      <c r="H180" s="122">
        <f t="shared" si="5"/>
        <v>3.5519666666666669</v>
      </c>
    </row>
    <row r="181" spans="1:8" ht="15.75" x14ac:dyDescent="0.25">
      <c r="A181" s="56">
        <v>42583</v>
      </c>
      <c r="B181" s="46">
        <v>1.6535</v>
      </c>
      <c r="C181" s="46">
        <v>1.8738999999999999</v>
      </c>
      <c r="D181" s="70">
        <v>1.7637</v>
      </c>
      <c r="E181" s="46"/>
      <c r="F181" s="83">
        <f t="shared" si="3"/>
        <v>3.9394215937499997</v>
      </c>
      <c r="G181" s="122">
        <f t="shared" si="4"/>
        <v>3.5677309131944446</v>
      </c>
      <c r="H181" s="122">
        <f t="shared" si="5"/>
        <v>3.3039500000000004</v>
      </c>
    </row>
    <row r="182" spans="1:8" ht="15.75" x14ac:dyDescent="0.25">
      <c r="A182" s="56">
        <v>42614</v>
      </c>
      <c r="B182" s="46">
        <v>1.4330000000000001</v>
      </c>
      <c r="C182" s="46">
        <v>1.6535</v>
      </c>
      <c r="D182" s="70">
        <v>1.5431999999999999</v>
      </c>
      <c r="E182" s="46"/>
      <c r="F182" s="83">
        <f t="shared" si="3"/>
        <v>3.8711049270833331</v>
      </c>
      <c r="G182" s="122">
        <f t="shared" si="4"/>
        <v>3.53711146875</v>
      </c>
      <c r="H182" s="122">
        <f t="shared" si="5"/>
        <v>3.0329666666666668</v>
      </c>
    </row>
    <row r="183" spans="1:8" ht="15.75" x14ac:dyDescent="0.25">
      <c r="A183" s="56">
        <v>42644</v>
      </c>
      <c r="B183" s="46">
        <v>1.2951999999999999</v>
      </c>
      <c r="C183" s="46">
        <v>1.5157</v>
      </c>
      <c r="D183" s="70">
        <v>1.4054</v>
      </c>
      <c r="E183" s="46"/>
      <c r="F183" s="83">
        <f t="shared" si="3"/>
        <v>3.8058049270833316</v>
      </c>
      <c r="G183" s="122">
        <f t="shared" si="4"/>
        <v>3.5034281354166668</v>
      </c>
      <c r="H183" s="122">
        <f t="shared" si="5"/>
        <v>2.7550916666666665</v>
      </c>
    </row>
    <row r="184" spans="1:8" ht="15.75" x14ac:dyDescent="0.25">
      <c r="A184" s="56">
        <v>42675</v>
      </c>
      <c r="B184" s="46">
        <v>1.0748</v>
      </c>
      <c r="C184" s="46">
        <v>1.2951999999999999</v>
      </c>
      <c r="D184" s="70">
        <v>1.1850000000000001</v>
      </c>
      <c r="E184" s="46"/>
      <c r="F184" s="83">
        <f t="shared" si="3"/>
        <v>3.7460965937499981</v>
      </c>
      <c r="G184" s="122">
        <f t="shared" si="4"/>
        <v>3.4653059131944439</v>
      </c>
      <c r="H184" s="122">
        <f t="shared" si="5"/>
        <v>2.4772166666666666</v>
      </c>
    </row>
    <row r="185" spans="1:8" ht="16.5" thickBot="1" x14ac:dyDescent="0.3">
      <c r="A185" s="57">
        <v>42705</v>
      </c>
      <c r="B185" s="71">
        <v>1.1244000000000001</v>
      </c>
      <c r="C185" s="71">
        <v>1.3448</v>
      </c>
      <c r="D185" s="72">
        <v>1.2345999999999999</v>
      </c>
      <c r="E185" s="46"/>
      <c r="F185" s="83">
        <f t="shared" si="3"/>
        <v>3.6897577048611083</v>
      </c>
      <c r="G185" s="122">
        <f t="shared" si="4"/>
        <v>3.427644802083333</v>
      </c>
      <c r="H185" s="122">
        <f t="shared" si="5"/>
        <v>2.2200083333333334</v>
      </c>
    </row>
    <row r="186" spans="1:8" ht="15.75" x14ac:dyDescent="0.25">
      <c r="A186" s="55">
        <v>42736</v>
      </c>
      <c r="B186" s="68">
        <v>1.5431999999999999</v>
      </c>
      <c r="C186" s="68">
        <v>1.7637</v>
      </c>
      <c r="D186" s="69">
        <v>1.6535</v>
      </c>
      <c r="E186" s="46"/>
      <c r="F186" s="83">
        <f t="shared" si="3"/>
        <v>3.6419035381944429</v>
      </c>
      <c r="G186" s="122">
        <f t="shared" si="4"/>
        <v>3.3967198020833327</v>
      </c>
      <c r="H186" s="122">
        <f t="shared" si="5"/>
        <v>2.0454750000000002</v>
      </c>
    </row>
    <row r="187" spans="1:8" ht="15.75" x14ac:dyDescent="0.25">
      <c r="A187" s="56">
        <v>42767</v>
      </c>
      <c r="B187" s="46">
        <v>1.7361</v>
      </c>
      <c r="C187" s="46">
        <v>1.9565999999999999</v>
      </c>
      <c r="D187" s="70">
        <v>1.8464</v>
      </c>
      <c r="E187" s="46"/>
      <c r="F187" s="83">
        <f t="shared" si="3"/>
        <v>3.5966035381944428</v>
      </c>
      <c r="G187" s="122">
        <f t="shared" si="4"/>
        <v>3.3615086909722218</v>
      </c>
      <c r="H187" s="122">
        <f t="shared" si="5"/>
        <v>1.8985000000000001</v>
      </c>
    </row>
    <row r="188" spans="1:8" ht="15.75" x14ac:dyDescent="0.25">
      <c r="A188" s="56">
        <v>42795</v>
      </c>
      <c r="B188" s="46">
        <v>2.0062000000000002</v>
      </c>
      <c r="C188" s="46">
        <v>2.2267000000000001</v>
      </c>
      <c r="D188" s="70">
        <v>2.1164000000000001</v>
      </c>
      <c r="E188" s="46"/>
      <c r="F188" s="83">
        <f t="shared" si="3"/>
        <v>3.5548035381944429</v>
      </c>
      <c r="G188" s="122">
        <f t="shared" si="4"/>
        <v>3.3326475798611113</v>
      </c>
      <c r="H188" s="122">
        <f t="shared" si="5"/>
        <v>1.8029666666666666</v>
      </c>
    </row>
    <row r="189" spans="1:8" ht="15.75" x14ac:dyDescent="0.25">
      <c r="A189" s="56">
        <v>42826</v>
      </c>
      <c r="B189" s="46">
        <v>2.0943999999999998</v>
      </c>
      <c r="C189" s="46">
        <v>2.3424</v>
      </c>
      <c r="D189" s="70">
        <v>2.2183999999999999</v>
      </c>
      <c r="E189" s="46"/>
      <c r="F189" s="83">
        <f t="shared" si="3"/>
        <v>3.5130452048611098</v>
      </c>
      <c r="G189" s="122">
        <f t="shared" si="4"/>
        <v>3.3043253576388887</v>
      </c>
      <c r="H189" s="122">
        <f t="shared" si="5"/>
        <v>1.7685166666666665</v>
      </c>
    </row>
    <row r="190" spans="1:8" ht="15.75" x14ac:dyDescent="0.25">
      <c r="A190" s="56">
        <v>42856</v>
      </c>
      <c r="B190" s="46">
        <v>2.0668000000000002</v>
      </c>
      <c r="C190" s="46">
        <v>2.2873000000000001</v>
      </c>
      <c r="D190" s="70">
        <v>2.1770999999999998</v>
      </c>
      <c r="E190" s="46"/>
      <c r="F190" s="83">
        <f t="shared" si="3"/>
        <v>3.4678799270833327</v>
      </c>
      <c r="G190" s="122">
        <f t="shared" si="4"/>
        <v>3.2640614687499991</v>
      </c>
      <c r="H190" s="122">
        <f t="shared" si="5"/>
        <v>1.7662249999999997</v>
      </c>
    </row>
    <row r="191" spans="1:8" ht="15.75" x14ac:dyDescent="0.25">
      <c r="A191" s="56">
        <v>42887</v>
      </c>
      <c r="B191" s="46">
        <v>2.2267000000000001</v>
      </c>
      <c r="C191" s="46">
        <v>2.3369</v>
      </c>
      <c r="D191" s="70">
        <v>2.2818000000000001</v>
      </c>
      <c r="E191" s="46"/>
      <c r="F191" s="83">
        <f t="shared" si="3"/>
        <v>3.4214882604166656</v>
      </c>
      <c r="G191" s="122">
        <f t="shared" si="4"/>
        <v>3.2221892465277775</v>
      </c>
      <c r="H191" s="122">
        <f t="shared" si="5"/>
        <v>1.7818416666666668</v>
      </c>
    </row>
    <row r="192" spans="1:8" ht="15.75" x14ac:dyDescent="0.25">
      <c r="A192" s="56">
        <v>42917</v>
      </c>
      <c r="B192" s="46">
        <v>2.37</v>
      </c>
      <c r="C192" s="46">
        <v>2.5352999999999999</v>
      </c>
      <c r="D192" s="70">
        <v>2.4525999999999999</v>
      </c>
      <c r="E192" s="46"/>
      <c r="F192" s="83">
        <f t="shared" si="3"/>
        <v>3.3774688159722208</v>
      </c>
      <c r="G192" s="122">
        <f t="shared" si="4"/>
        <v>3.1831479965277776</v>
      </c>
      <c r="H192" s="122">
        <f t="shared" si="5"/>
        <v>1.823175</v>
      </c>
    </row>
    <row r="193" spans="1:8" ht="15.75" x14ac:dyDescent="0.25">
      <c r="A193" s="56">
        <v>42948</v>
      </c>
      <c r="B193" s="46">
        <v>2.4163000000000001</v>
      </c>
      <c r="C193" s="46">
        <v>2.6366999999999998</v>
      </c>
      <c r="D193" s="70">
        <v>2.5265</v>
      </c>
      <c r="E193" s="46"/>
      <c r="F193" s="83">
        <f t="shared" si="3"/>
        <v>3.3344757604166659</v>
      </c>
      <c r="G193" s="122">
        <f t="shared" si="4"/>
        <v>3.1461595243055549</v>
      </c>
      <c r="H193" s="122">
        <f t="shared" si="5"/>
        <v>1.8867416666666665</v>
      </c>
    </row>
    <row r="194" spans="1:8" ht="15.75" x14ac:dyDescent="0.25">
      <c r="A194" s="56">
        <v>42979</v>
      </c>
      <c r="B194" s="46">
        <v>2.5352999999999999</v>
      </c>
      <c r="C194" s="46">
        <v>2.7557999999999998</v>
      </c>
      <c r="D194" s="70">
        <v>2.6455000000000002</v>
      </c>
      <c r="E194" s="46"/>
      <c r="F194" s="83">
        <f t="shared" si="3"/>
        <v>3.2934410381944441</v>
      </c>
      <c r="G194" s="122">
        <f t="shared" si="4"/>
        <v>3.1120938611111111</v>
      </c>
      <c r="H194" s="122">
        <f t="shared" si="5"/>
        <v>1.9786000000000001</v>
      </c>
    </row>
    <row r="195" spans="1:8" ht="15.75" x14ac:dyDescent="0.25">
      <c r="A195" s="56">
        <v>43009</v>
      </c>
      <c r="B195" s="46">
        <v>2.5352999999999999</v>
      </c>
      <c r="C195" s="46">
        <v>2.7557999999999998</v>
      </c>
      <c r="D195" s="70">
        <v>2.6455000000000002</v>
      </c>
      <c r="E195" s="46"/>
      <c r="F195" s="83">
        <f t="shared" si="3"/>
        <v>3.2589896493055557</v>
      </c>
      <c r="G195" s="122">
        <f t="shared" si="4"/>
        <v>3.0768799583333331</v>
      </c>
      <c r="H195" s="122">
        <f t="shared" si="5"/>
        <v>2.0819416666666668</v>
      </c>
    </row>
    <row r="196" spans="1:8" ht="15.75" x14ac:dyDescent="0.25">
      <c r="A196" s="56">
        <v>43040</v>
      </c>
      <c r="B196" s="46">
        <v>2.5352999999999999</v>
      </c>
      <c r="C196" s="46">
        <v>2.7557999999999998</v>
      </c>
      <c r="D196" s="70">
        <v>2.6455000000000002</v>
      </c>
      <c r="E196" s="46"/>
      <c r="F196" s="83">
        <f t="shared" si="3"/>
        <v>3.229385482638889</v>
      </c>
      <c r="G196" s="122">
        <f t="shared" si="4"/>
        <v>3.038604083333333</v>
      </c>
      <c r="H196" s="122">
        <f t="shared" si="5"/>
        <v>2.2036499999999997</v>
      </c>
    </row>
    <row r="197" spans="1:8" ht="16.5" thickBot="1" x14ac:dyDescent="0.3">
      <c r="A197" s="56">
        <v>43070</v>
      </c>
      <c r="B197" s="46">
        <v>2.6455000000000002</v>
      </c>
      <c r="C197" s="46">
        <v>2.8660000000000001</v>
      </c>
      <c r="D197" s="70">
        <v>2.7557999999999998</v>
      </c>
      <c r="E197" s="46"/>
      <c r="F197" s="83">
        <f t="shared" si="3"/>
        <v>3.203743815972222</v>
      </c>
      <c r="G197" s="122">
        <f t="shared" si="4"/>
        <v>3.0018611111111104</v>
      </c>
      <c r="H197" s="122">
        <f t="shared" si="5"/>
        <v>2.3304166666666664</v>
      </c>
    </row>
    <row r="198" spans="1:8" ht="15.75" x14ac:dyDescent="0.25">
      <c r="A198" s="55">
        <v>43101</v>
      </c>
      <c r="B198" s="68">
        <v>2.6455000000000002</v>
      </c>
      <c r="C198" s="68">
        <v>2.8660000000000001</v>
      </c>
      <c r="D198" s="69">
        <v>2.7557999999999998</v>
      </c>
      <c r="E198" s="46"/>
      <c r="F198" s="83">
        <f t="shared" si="3"/>
        <v>3.1803938159722218</v>
      </c>
      <c r="G198" s="122">
        <f t="shared" si="4"/>
        <v>2.965119444444444</v>
      </c>
      <c r="H198" s="122">
        <f t="shared" si="5"/>
        <v>2.4222750000000004</v>
      </c>
    </row>
    <row r="199" spans="1:8" ht="15.75" x14ac:dyDescent="0.25">
      <c r="A199" s="56">
        <v>43132</v>
      </c>
      <c r="B199" s="46">
        <v>2.6455000000000002</v>
      </c>
      <c r="C199" s="46">
        <v>2.8660000000000001</v>
      </c>
      <c r="D199" s="70">
        <v>2.7557999999999998</v>
      </c>
      <c r="E199" s="46"/>
      <c r="F199" s="83">
        <f t="shared" ref="F199:F230" si="6">AVERAGE(D128:D199)</f>
        <v>3.1562799270833333</v>
      </c>
      <c r="G199" s="122">
        <f t="shared" si="4"/>
        <v>2.9264638888888879</v>
      </c>
      <c r="H199" s="122">
        <f t="shared" si="5"/>
        <v>2.4980583333333333</v>
      </c>
    </row>
    <row r="200" spans="1:8" ht="15.75" x14ac:dyDescent="0.25">
      <c r="A200" s="56">
        <v>43160</v>
      </c>
      <c r="B200" s="46">
        <v>2.6543999999999999</v>
      </c>
      <c r="C200" s="46">
        <v>2.9188999999999998</v>
      </c>
      <c r="D200" s="70">
        <v>2.7866</v>
      </c>
      <c r="E200" s="46"/>
      <c r="F200" s="83">
        <f t="shared" si="6"/>
        <v>3.1322049270833325</v>
      </c>
      <c r="G200" s="122">
        <f t="shared" si="4"/>
        <v>2.8852166666666665</v>
      </c>
      <c r="H200" s="122">
        <f t="shared" si="5"/>
        <v>2.5539083333333337</v>
      </c>
    </row>
    <row r="201" spans="1:8" ht="15.75" x14ac:dyDescent="0.25">
      <c r="A201" s="56">
        <v>43191</v>
      </c>
      <c r="B201" s="46">
        <v>2.5352999999999999</v>
      </c>
      <c r="C201" s="46">
        <v>2.8936000000000002</v>
      </c>
      <c r="D201" s="70">
        <v>2.7145000000000001</v>
      </c>
      <c r="E201" s="46"/>
      <c r="F201" s="83">
        <f t="shared" si="6"/>
        <v>3.1086674270833332</v>
      </c>
      <c r="G201" s="122">
        <f t="shared" si="4"/>
        <v>2.8412027777777773</v>
      </c>
      <c r="H201" s="122">
        <f t="shared" si="5"/>
        <v>2.5952500000000005</v>
      </c>
    </row>
    <row r="202" spans="1:8" ht="15.75" x14ac:dyDescent="0.25">
      <c r="A202" s="56">
        <v>43221</v>
      </c>
      <c r="B202" s="46">
        <v>2.5001000000000002</v>
      </c>
      <c r="C202" s="46">
        <v>2.8308</v>
      </c>
      <c r="D202" s="70">
        <v>2.6654</v>
      </c>
      <c r="E202" s="46"/>
      <c r="F202" s="83">
        <f t="shared" si="6"/>
        <v>3.0832993715277772</v>
      </c>
      <c r="G202" s="122">
        <f t="shared" si="4"/>
        <v>2.7958250000000002</v>
      </c>
      <c r="H202" s="122">
        <f t="shared" si="5"/>
        <v>2.6359416666666671</v>
      </c>
    </row>
    <row r="203" spans="1:8" ht="15.75" x14ac:dyDescent="0.25">
      <c r="A203" s="56">
        <v>43252</v>
      </c>
      <c r="B203" s="46">
        <v>2.3534999999999999</v>
      </c>
      <c r="C203" s="46">
        <v>2.6840999999999999</v>
      </c>
      <c r="D203" s="70">
        <v>2.5188000000000001</v>
      </c>
      <c r="E203" s="46"/>
      <c r="F203" s="83">
        <f t="shared" si="6"/>
        <v>3.0593396493055547</v>
      </c>
      <c r="G203" s="122">
        <f t="shared" si="4"/>
        <v>2.739869444444444</v>
      </c>
      <c r="H203" s="122">
        <f t="shared" si="5"/>
        <v>2.6556916666666663</v>
      </c>
    </row>
    <row r="204" spans="1:8" ht="15.75" x14ac:dyDescent="0.25">
      <c r="A204" s="56">
        <v>43282</v>
      </c>
      <c r="B204" s="46">
        <v>2.1770999999999998</v>
      </c>
      <c r="C204" s="46">
        <v>2.5078</v>
      </c>
      <c r="D204" s="70">
        <v>2.3424</v>
      </c>
      <c r="E204" s="46"/>
      <c r="F204" s="83">
        <f t="shared" si="6"/>
        <v>3.0371396493055549</v>
      </c>
      <c r="G204" s="122">
        <f t="shared" si="4"/>
        <v>2.6738833333333334</v>
      </c>
      <c r="H204" s="122">
        <f t="shared" si="5"/>
        <v>2.6465083333333337</v>
      </c>
    </row>
    <row r="205" spans="1:8" ht="15.75" x14ac:dyDescent="0.25">
      <c r="A205" s="56">
        <v>43313</v>
      </c>
      <c r="B205" s="46">
        <v>2.0283000000000002</v>
      </c>
      <c r="C205" s="46">
        <v>2.359</v>
      </c>
      <c r="D205" s="70">
        <v>2.1936</v>
      </c>
      <c r="E205" s="46"/>
      <c r="F205" s="83">
        <f t="shared" si="6"/>
        <v>3.0207577048611105</v>
      </c>
      <c r="G205" s="122">
        <f t="shared" si="4"/>
        <v>2.6031527777777779</v>
      </c>
      <c r="H205" s="122">
        <f t="shared" si="5"/>
        <v>2.6187666666666671</v>
      </c>
    </row>
    <row r="206" spans="1:8" ht="15.75" x14ac:dyDescent="0.25">
      <c r="A206" s="56">
        <v>43344</v>
      </c>
      <c r="B206" s="46">
        <v>2.0392999999999999</v>
      </c>
      <c r="C206" s="46">
        <v>2.37</v>
      </c>
      <c r="D206" s="70">
        <v>2.2046000000000001</v>
      </c>
      <c r="E206" s="46"/>
      <c r="F206" s="83">
        <f t="shared" si="6"/>
        <v>3.0054479826388887</v>
      </c>
      <c r="G206" s="122">
        <f t="shared" si="4"/>
        <v>2.5311972222222217</v>
      </c>
      <c r="H206" s="122">
        <f t="shared" si="5"/>
        <v>2.5820250000000002</v>
      </c>
    </row>
    <row r="207" spans="1:8" ht="15.75" x14ac:dyDescent="0.25">
      <c r="A207" s="56">
        <v>43374</v>
      </c>
      <c r="B207" s="46">
        <v>2.1770999999999998</v>
      </c>
      <c r="C207" s="46">
        <v>2.5903999999999998</v>
      </c>
      <c r="D207" s="70">
        <v>2.3837999999999999</v>
      </c>
      <c r="E207" s="46"/>
      <c r="F207" s="83">
        <f t="shared" si="6"/>
        <v>2.9941577048611112</v>
      </c>
      <c r="G207" s="122">
        <f t="shared" si="4"/>
        <v>2.4657499999999999</v>
      </c>
      <c r="H207" s="122">
        <f t="shared" si="5"/>
        <v>2.5602166666666668</v>
      </c>
    </row>
    <row r="208" spans="1:8" ht="15.75" x14ac:dyDescent="0.25">
      <c r="A208" s="56">
        <v>43405</v>
      </c>
      <c r="B208" s="46">
        <v>2.1208</v>
      </c>
      <c r="C208" s="46">
        <v>2.5440999999999998</v>
      </c>
      <c r="D208" s="70">
        <v>2.3224999999999998</v>
      </c>
      <c r="E208" s="46"/>
      <c r="F208" s="83">
        <f t="shared" si="6"/>
        <v>2.9835465937499999</v>
      </c>
      <c r="G208" s="122">
        <f t="shared" si="4"/>
        <v>2.4047222222222224</v>
      </c>
      <c r="H208" s="122">
        <f t="shared" si="5"/>
        <v>2.5333000000000001</v>
      </c>
    </row>
    <row r="209" spans="1:8" ht="16.5" thickBot="1" x14ac:dyDescent="0.3">
      <c r="A209" s="57">
        <v>43435</v>
      </c>
      <c r="B209" s="71">
        <v>2.0171999999999999</v>
      </c>
      <c r="C209" s="71">
        <v>2.4802</v>
      </c>
      <c r="D209" s="72">
        <v>2.2486999999999999</v>
      </c>
      <c r="E209" s="46"/>
      <c r="F209" s="83">
        <f t="shared" si="6"/>
        <v>2.9719104826388882</v>
      </c>
      <c r="G209" s="122">
        <f t="shared" si="4"/>
        <v>2.3471555555555552</v>
      </c>
      <c r="H209" s="122">
        <f t="shared" si="5"/>
        <v>2.4910416666666664</v>
      </c>
    </row>
    <row r="210" spans="1:8" ht="15.75" x14ac:dyDescent="0.25">
      <c r="A210" s="56">
        <v>43466</v>
      </c>
      <c r="B210" s="46">
        <v>2.0194000000000001</v>
      </c>
      <c r="C210" s="46">
        <v>2.6234999999999999</v>
      </c>
      <c r="D210" s="70">
        <v>2.3214999999999999</v>
      </c>
      <c r="E210" s="46"/>
      <c r="F210" s="83">
        <f t="shared" si="6"/>
        <v>2.9612854826388886</v>
      </c>
      <c r="G210" s="122">
        <f t="shared" si="4"/>
        <v>2.3075333333333332</v>
      </c>
      <c r="H210" s="122">
        <f t="shared" si="5"/>
        <v>2.45485</v>
      </c>
    </row>
    <row r="211" spans="1:8" ht="15.75" x14ac:dyDescent="0.25">
      <c r="A211" s="56">
        <v>43497</v>
      </c>
      <c r="B211" s="46">
        <v>1.9565999999999999</v>
      </c>
      <c r="C211" s="46">
        <v>2.5352999999999999</v>
      </c>
      <c r="D211" s="70">
        <v>2.246</v>
      </c>
      <c r="E211" s="46"/>
      <c r="F211" s="83">
        <f t="shared" si="6"/>
        <v>2.9496118715277775</v>
      </c>
      <c r="G211" s="122">
        <f t="shared" si="4"/>
        <v>2.2696416666666663</v>
      </c>
      <c r="H211" s="122">
        <f t="shared" si="5"/>
        <v>2.4123666666666663</v>
      </c>
    </row>
    <row r="212" spans="1:8" ht="15.75" x14ac:dyDescent="0.25">
      <c r="A212" s="56">
        <v>43525</v>
      </c>
      <c r="B212" s="46">
        <v>1.8794</v>
      </c>
      <c r="C212" s="46">
        <v>2.5023</v>
      </c>
      <c r="D212" s="70">
        <v>2.1909000000000001</v>
      </c>
      <c r="E212" s="46"/>
      <c r="F212" s="83">
        <f t="shared" si="6"/>
        <v>2.9388577048611118</v>
      </c>
      <c r="G212" s="122">
        <f t="shared" si="4"/>
        <v>2.239866666666666</v>
      </c>
      <c r="H212" s="122">
        <f t="shared" si="5"/>
        <v>2.3627249999999997</v>
      </c>
    </row>
    <row r="213" spans="1:8" ht="15.75" x14ac:dyDescent="0.25">
      <c r="A213" s="56">
        <v>43556</v>
      </c>
      <c r="B213" s="46">
        <v>1.9842</v>
      </c>
      <c r="C213" s="46">
        <v>2.7117</v>
      </c>
      <c r="D213" s="70">
        <v>2.3479999999999999</v>
      </c>
      <c r="E213" s="46"/>
      <c r="F213" s="83">
        <f t="shared" si="6"/>
        <v>2.9322372968750003</v>
      </c>
      <c r="G213" s="122">
        <f t="shared" si="4"/>
        <v>2.231983333333333</v>
      </c>
      <c r="H213" s="122">
        <f t="shared" si="5"/>
        <v>2.3321833333333335</v>
      </c>
    </row>
    <row r="214" spans="1:8" ht="15.75" x14ac:dyDescent="0.25">
      <c r="A214" s="56">
        <v>43586</v>
      </c>
      <c r="B214" s="46">
        <v>1.9842</v>
      </c>
      <c r="C214" s="46">
        <v>2.4251</v>
      </c>
      <c r="D214" s="70">
        <v>2.2046000000000001</v>
      </c>
      <c r="E214" s="46"/>
      <c r="F214" s="83">
        <f t="shared" si="6"/>
        <v>2.9261130746527781</v>
      </c>
      <c r="G214" s="122">
        <f t="shared" si="4"/>
        <v>2.231983333333333</v>
      </c>
      <c r="H214" s="122">
        <f t="shared" si="5"/>
        <v>2.2937833333333333</v>
      </c>
    </row>
    <row r="215" spans="1:8" ht="15.75" x14ac:dyDescent="0.25">
      <c r="A215" s="56">
        <v>43617</v>
      </c>
      <c r="B215" s="46">
        <v>2.0392999999999999</v>
      </c>
      <c r="C215" s="46">
        <v>2.4802</v>
      </c>
      <c r="D215" s="70">
        <v>2.2597</v>
      </c>
      <c r="E215" s="46"/>
      <c r="F215" s="83">
        <f t="shared" si="6"/>
        <v>2.9215196232638889</v>
      </c>
      <c r="G215" s="122">
        <f t="shared" si="4"/>
        <v>2.2365749999999998</v>
      </c>
      <c r="H215" s="122">
        <f t="shared" si="5"/>
        <v>2.2721916666666662</v>
      </c>
    </row>
    <row r="216" spans="1:8" ht="15.75" x14ac:dyDescent="0.25">
      <c r="A216" s="56">
        <v>43647</v>
      </c>
      <c r="B216" s="46">
        <v>2.2873000000000001</v>
      </c>
      <c r="C216" s="46">
        <v>2.6179999999999999</v>
      </c>
      <c r="D216" s="70">
        <v>2.4527000000000001</v>
      </c>
      <c r="E216" s="46"/>
      <c r="F216" s="83">
        <f t="shared" si="6"/>
        <v>2.9203724010416665</v>
      </c>
      <c r="G216" s="122">
        <f t="shared" si="4"/>
        <v>2.2503555555555548</v>
      </c>
      <c r="H216" s="122">
        <f t="shared" si="5"/>
        <v>2.2813833333333329</v>
      </c>
    </row>
    <row r="217" spans="1:8" ht="15.75" x14ac:dyDescent="0.25">
      <c r="A217" s="56">
        <v>43678</v>
      </c>
      <c r="B217" s="46">
        <v>2.4470999999999998</v>
      </c>
      <c r="C217" s="46">
        <v>2.6676000000000002</v>
      </c>
      <c r="D217" s="70">
        <v>2.5573000000000001</v>
      </c>
      <c r="E217" s="46"/>
      <c r="F217" s="83">
        <f t="shared" si="6"/>
        <v>2.9200654565972219</v>
      </c>
      <c r="G217" s="122">
        <f t="shared" si="4"/>
        <v>2.2723999999999993</v>
      </c>
      <c r="H217" s="122">
        <f t="shared" si="5"/>
        <v>2.3116916666666665</v>
      </c>
    </row>
    <row r="218" spans="1:8" ht="15.75" x14ac:dyDescent="0.25">
      <c r="A218" s="56">
        <v>43709</v>
      </c>
      <c r="B218" s="46">
        <v>2.4251</v>
      </c>
      <c r="C218" s="46">
        <v>2.6455000000000002</v>
      </c>
      <c r="D218" s="70">
        <v>2.5352999999999999</v>
      </c>
      <c r="E218" s="46"/>
      <c r="F218" s="83">
        <f t="shared" si="6"/>
        <v>2.9185349010416664</v>
      </c>
      <c r="G218" s="122">
        <f t="shared" si="4"/>
        <v>2.2999583333333331</v>
      </c>
      <c r="H218" s="122">
        <f t="shared" si="5"/>
        <v>2.3392499999999998</v>
      </c>
    </row>
    <row r="219" spans="1:8" ht="15.75" x14ac:dyDescent="0.25">
      <c r="A219" s="56">
        <v>43739</v>
      </c>
      <c r="B219" s="46">
        <v>2.4251</v>
      </c>
      <c r="C219" s="46">
        <v>2.6455000000000002</v>
      </c>
      <c r="D219" s="70">
        <v>2.5352999999999999</v>
      </c>
      <c r="E219" s="46"/>
      <c r="F219" s="83">
        <f t="shared" si="6"/>
        <v>2.9173862899305552</v>
      </c>
      <c r="G219" s="122">
        <f t="shared" si="4"/>
        <v>2.331344444444444</v>
      </c>
      <c r="H219" s="122">
        <f t="shared" si="5"/>
        <v>2.3518749999999997</v>
      </c>
    </row>
    <row r="220" spans="1:8" ht="15.75" x14ac:dyDescent="0.25">
      <c r="A220" s="56">
        <v>43770</v>
      </c>
      <c r="B220" s="46">
        <v>2.4251</v>
      </c>
      <c r="C220" s="46">
        <v>2.6455000000000002</v>
      </c>
      <c r="D220" s="70">
        <v>2.5352999999999999</v>
      </c>
      <c r="E220" s="46"/>
      <c r="F220" s="83">
        <f t="shared" si="6"/>
        <v>2.9170793454861106</v>
      </c>
      <c r="G220" s="122">
        <f t="shared" si="4"/>
        <v>2.3688527777777781</v>
      </c>
      <c r="H220" s="122">
        <f t="shared" si="5"/>
        <v>2.3696083333333333</v>
      </c>
    </row>
    <row r="221" spans="1:8" ht="15.75" x14ac:dyDescent="0.25">
      <c r="A221" s="56">
        <v>43800</v>
      </c>
      <c r="B221" s="46">
        <v>2.4251</v>
      </c>
      <c r="C221" s="46">
        <v>2.6455000000000002</v>
      </c>
      <c r="D221" s="70">
        <v>2.5352999999999999</v>
      </c>
      <c r="E221" s="46"/>
      <c r="F221" s="83">
        <f t="shared" si="6"/>
        <v>2.916314067708333</v>
      </c>
      <c r="G221" s="122">
        <f t="shared" si="4"/>
        <v>2.4049833333333339</v>
      </c>
      <c r="H221" s="122">
        <f t="shared" si="5"/>
        <v>2.3934916666666668</v>
      </c>
    </row>
    <row r="222" spans="1:8" ht="15.75" x14ac:dyDescent="0.25">
      <c r="A222" s="123">
        <v>43831</v>
      </c>
      <c r="B222" s="124">
        <v>2.5794000000000001</v>
      </c>
      <c r="C222" s="124">
        <v>2.8218999999999999</v>
      </c>
      <c r="D222" s="125">
        <v>2.7006999999999999</v>
      </c>
      <c r="E222" s="46"/>
      <c r="F222" s="83">
        <f t="shared" si="6"/>
        <v>2.9153960121527778</v>
      </c>
      <c r="G222" s="122">
        <f t="shared" si="4"/>
        <v>2.4340722222222224</v>
      </c>
      <c r="H222" s="122">
        <f t="shared" si="5"/>
        <v>2.4250916666666664</v>
      </c>
    </row>
    <row r="223" spans="1:8" ht="15.75" x14ac:dyDescent="0.25">
      <c r="A223" s="126">
        <v>43862</v>
      </c>
      <c r="B223" s="46">
        <v>2.6455000000000002</v>
      </c>
      <c r="C223" s="46">
        <v>3.0314000000000001</v>
      </c>
      <c r="D223" s="127">
        <v>2.8384999999999998</v>
      </c>
      <c r="E223" s="46"/>
      <c r="F223" s="83">
        <f t="shared" si="6"/>
        <v>2.9115696232638886</v>
      </c>
      <c r="G223" s="122">
        <f t="shared" si="4"/>
        <v>2.4616305555555562</v>
      </c>
      <c r="H223" s="122">
        <f t="shared" si="5"/>
        <v>2.4744666666666668</v>
      </c>
    </row>
    <row r="224" spans="1:8" ht="15.75" x14ac:dyDescent="0.25">
      <c r="A224" s="126">
        <v>43891</v>
      </c>
      <c r="B224" s="46">
        <v>2.5078</v>
      </c>
      <c r="C224" s="46">
        <v>2.9487000000000001</v>
      </c>
      <c r="D224" s="127">
        <v>2.7282000000000002</v>
      </c>
      <c r="E224" s="46"/>
      <c r="F224" s="83">
        <f t="shared" si="6"/>
        <v>2.9056362899305559</v>
      </c>
      <c r="G224" s="122">
        <f t="shared" si="4"/>
        <v>2.4786250000000005</v>
      </c>
      <c r="H224" s="122">
        <f t="shared" si="5"/>
        <v>2.5192416666666668</v>
      </c>
    </row>
    <row r="225" spans="1:14" ht="15.75" x14ac:dyDescent="0.25">
      <c r="A225" s="126">
        <v>43922</v>
      </c>
      <c r="B225" s="46">
        <v>1.7637</v>
      </c>
      <c r="C225" s="46">
        <v>2.3369</v>
      </c>
      <c r="D225" s="127">
        <v>2.0503</v>
      </c>
      <c r="E225" s="46"/>
      <c r="F225" s="83">
        <f t="shared" si="6"/>
        <v>2.8891404565972225</v>
      </c>
      <c r="G225" s="122">
        <f t="shared" si="4"/>
        <v>2.4739555555555564</v>
      </c>
      <c r="H225" s="122">
        <f t="shared" si="5"/>
        <v>2.4944333333333333</v>
      </c>
    </row>
    <row r="226" spans="1:14" ht="15.75" x14ac:dyDescent="0.25">
      <c r="A226" s="126">
        <v>43952</v>
      </c>
      <c r="B226" s="46">
        <v>1.0196000000000001</v>
      </c>
      <c r="C226" s="46">
        <v>1.4054</v>
      </c>
      <c r="D226" s="127">
        <v>1.2125999999999999</v>
      </c>
      <c r="E226" s="46"/>
      <c r="F226" s="83">
        <f t="shared" si="6"/>
        <v>2.8556126788194445</v>
      </c>
      <c r="G226" s="122">
        <f t="shared" si="4"/>
        <v>2.4471638888888894</v>
      </c>
      <c r="H226" s="122">
        <f t="shared" si="5"/>
        <v>2.4117666666666664</v>
      </c>
    </row>
    <row r="227" spans="1:14" ht="15.75" x14ac:dyDescent="0.25">
      <c r="A227" s="126">
        <v>43983</v>
      </c>
      <c r="B227" s="46">
        <v>0.85429999999999995</v>
      </c>
      <c r="C227" s="46">
        <v>1.2124999999999999</v>
      </c>
      <c r="D227" s="127">
        <v>1.0334000000000001</v>
      </c>
      <c r="E227" s="46"/>
      <c r="F227" s="83">
        <f t="shared" si="6"/>
        <v>2.8173376788194444</v>
      </c>
      <c r="G227" s="122">
        <f t="shared" si="4"/>
        <v>2.4124861111111118</v>
      </c>
      <c r="H227" s="122">
        <f t="shared" si="5"/>
        <v>2.3095749999999997</v>
      </c>
    </row>
    <row r="228" spans="1:14" ht="15.75" x14ac:dyDescent="0.25">
      <c r="A228" s="126">
        <v>44013</v>
      </c>
      <c r="B228" s="46">
        <v>0.77159999999999995</v>
      </c>
      <c r="C228" s="46">
        <v>1.2124999999999999</v>
      </c>
      <c r="D228" s="127">
        <v>0.99209999999999998</v>
      </c>
      <c r="E228" s="46"/>
      <c r="F228" s="83">
        <f t="shared" si="6"/>
        <v>2.7775323315972225</v>
      </c>
      <c r="G228" s="122">
        <f t="shared" si="4"/>
        <v>2.3719166666666665</v>
      </c>
      <c r="H228" s="122">
        <f t="shared" si="5"/>
        <v>2.1878583333333332</v>
      </c>
    </row>
    <row r="229" spans="1:14" ht="15.75" x14ac:dyDescent="0.25">
      <c r="A229" s="126">
        <v>44044</v>
      </c>
      <c r="B229" s="46">
        <v>0.77159999999999995</v>
      </c>
      <c r="C229" s="46">
        <v>1.1023000000000001</v>
      </c>
      <c r="D229" s="127">
        <v>0.93700000000000006</v>
      </c>
      <c r="E229" s="46"/>
      <c r="F229" s="83">
        <f t="shared" si="6"/>
        <v>2.7369617065972225</v>
      </c>
      <c r="G229" s="122">
        <f t="shared" si="4"/>
        <v>2.3277638888888887</v>
      </c>
      <c r="H229" s="122">
        <f t="shared" si="5"/>
        <v>2.0528333333333335</v>
      </c>
    </row>
    <row r="230" spans="1:14" ht="15.75" x14ac:dyDescent="0.25">
      <c r="A230" s="126">
        <v>44075</v>
      </c>
      <c r="B230" s="46">
        <v>0.77159999999999995</v>
      </c>
      <c r="C230" s="46">
        <v>1.1023000000000001</v>
      </c>
      <c r="D230" s="127">
        <v>0.93700000000000006</v>
      </c>
      <c r="E230" s="46"/>
      <c r="F230" s="83">
        <f t="shared" si="6"/>
        <v>2.6961997083333338</v>
      </c>
      <c r="G230" s="122">
        <f t="shared" si="4"/>
        <v>2.2803055555555556</v>
      </c>
      <c r="H230" s="122">
        <f t="shared" si="5"/>
        <v>1.9196416666666669</v>
      </c>
    </row>
    <row r="231" spans="1:14" ht="15.75" x14ac:dyDescent="0.25">
      <c r="A231" s="126">
        <v>44105</v>
      </c>
      <c r="B231" s="46">
        <v>0.85980000000000001</v>
      </c>
      <c r="C231" s="46">
        <v>1.2345999999999999</v>
      </c>
      <c r="D231" s="127">
        <v>1.0471999999999999</v>
      </c>
      <c r="E231" s="46"/>
      <c r="F231" s="83">
        <f t="shared" ref="F231" si="7">AVERAGE(D160:D231)</f>
        <v>2.6563941458333336</v>
      </c>
      <c r="G231" s="122">
        <f>AVERAGE(D196:D231)</f>
        <v>2.2359083333333327</v>
      </c>
      <c r="H231" s="122">
        <f>AVERAGE(D220:D231)</f>
        <v>1.7956333333333336</v>
      </c>
    </row>
    <row r="232" spans="1:14" x14ac:dyDescent="0.25">
      <c r="A232" s="126">
        <v>44136</v>
      </c>
      <c r="B232" s="46">
        <v>1.1298999999999999</v>
      </c>
      <c r="C232" s="46">
        <v>1.4605999999999999</v>
      </c>
      <c r="D232" s="127">
        <v>1.2951999999999999</v>
      </c>
      <c r="E232" s="46"/>
    </row>
    <row r="233" spans="1:14" ht="15.75" thickBot="1" x14ac:dyDescent="0.3">
      <c r="A233" s="128">
        <v>44166</v>
      </c>
      <c r="B233" s="129">
        <v>1.5872999999999999</v>
      </c>
      <c r="C233" s="129">
        <v>1.9179999999999999</v>
      </c>
      <c r="D233" s="130">
        <v>1.7526999999999999</v>
      </c>
      <c r="E233" s="46"/>
      <c r="K233" t="s">
        <v>70</v>
      </c>
      <c r="L233">
        <v>1.1000000000000001</v>
      </c>
    </row>
    <row r="234" spans="1:14" x14ac:dyDescent="0.25">
      <c r="A234" s="56">
        <v>44197</v>
      </c>
      <c r="B234" s="46">
        <v>2.8384999999999998</v>
      </c>
      <c r="C234" s="46">
        <v>3.0589</v>
      </c>
      <c r="D234" s="46">
        <v>2.9487000000000001</v>
      </c>
      <c r="E234" s="46"/>
      <c r="F234">
        <v>1</v>
      </c>
      <c r="K234" t="s">
        <v>71</v>
      </c>
      <c r="L234">
        <v>4.3</v>
      </c>
    </row>
    <row r="235" spans="1:14" x14ac:dyDescent="0.25">
      <c r="A235" s="56">
        <v>44228</v>
      </c>
      <c r="B235" s="46">
        <v>3.2793999999999999</v>
      </c>
      <c r="C235" s="46">
        <v>3.5274000000000001</v>
      </c>
      <c r="D235" s="46">
        <v>3.4034</v>
      </c>
      <c r="E235" s="46"/>
    </row>
    <row r="236" spans="1:14" ht="15.75" x14ac:dyDescent="0.25">
      <c r="A236" s="56">
        <v>44256</v>
      </c>
      <c r="B236" s="169">
        <v>3.2517999999999998</v>
      </c>
      <c r="C236" s="169">
        <v>3.5274000000000001</v>
      </c>
      <c r="D236" s="169">
        <v>3.3896000000000002</v>
      </c>
      <c r="E236" s="46"/>
      <c r="K236" t="s">
        <v>72</v>
      </c>
      <c r="L236">
        <v>1.8</v>
      </c>
      <c r="M236">
        <v>2.8</v>
      </c>
      <c r="N236">
        <v>3.8</v>
      </c>
    </row>
    <row r="237" spans="1:14" ht="15.75" x14ac:dyDescent="0.25">
      <c r="A237" s="56">
        <v>44287</v>
      </c>
      <c r="B237" s="170">
        <v>3.3069000000000002</v>
      </c>
      <c r="C237" s="170">
        <v>4.2990000000000004</v>
      </c>
      <c r="D237" s="170">
        <v>3.8029999999999999</v>
      </c>
      <c r="E237" s="46"/>
      <c r="K237" t="s">
        <v>73</v>
      </c>
      <c r="M237">
        <v>3.38</v>
      </c>
    </row>
    <row r="238" spans="1:14" ht="15.75" x14ac:dyDescent="0.25">
      <c r="A238" s="56">
        <v>44317</v>
      </c>
      <c r="B238" s="175">
        <v>3.0865</v>
      </c>
      <c r="C238" s="175">
        <v>3.6375999999999999</v>
      </c>
      <c r="D238" s="175">
        <v>3.3620000000000001</v>
      </c>
      <c r="E238" s="46"/>
      <c r="K238" t="s">
        <v>74</v>
      </c>
    </row>
    <row r="239" spans="1:14" ht="15.75" x14ac:dyDescent="0.25">
      <c r="A239" s="56">
        <v>44348</v>
      </c>
      <c r="B239" s="175">
        <v>3.0865</v>
      </c>
      <c r="C239" s="175">
        <v>3.6375999999999999</v>
      </c>
      <c r="D239" s="175">
        <v>3.3620000000000001</v>
      </c>
      <c r="E239" s="46"/>
    </row>
    <row r="240" spans="1:14" x14ac:dyDescent="0.25">
      <c r="A240" s="56">
        <v>44378</v>
      </c>
      <c r="B240" s="46">
        <v>3.1747000000000001</v>
      </c>
      <c r="C240" s="46">
        <v>3.7698999999999998</v>
      </c>
      <c r="D240" s="46">
        <v>3.4723000000000002</v>
      </c>
      <c r="E240" s="46"/>
    </row>
    <row r="241" spans="1:6" x14ac:dyDescent="0.25">
      <c r="A241" s="56">
        <v>44409</v>
      </c>
      <c r="B241" s="46">
        <v>3.2517999999999998</v>
      </c>
      <c r="C241" s="46">
        <v>3.6101000000000001</v>
      </c>
      <c r="D241" s="46">
        <v>3.431</v>
      </c>
      <c r="E241" s="46"/>
    </row>
    <row r="242" spans="1:6" x14ac:dyDescent="0.25">
      <c r="A242" s="56">
        <v>44440</v>
      </c>
      <c r="B242" s="46">
        <v>3.3069000000000002</v>
      </c>
      <c r="C242" s="46">
        <v>3.5274000000000001</v>
      </c>
      <c r="D242" s="46">
        <v>3.4171999999999998</v>
      </c>
      <c r="E242" s="46"/>
    </row>
    <row r="243" spans="1:6" x14ac:dyDescent="0.25">
      <c r="A243" s="56">
        <v>44470</v>
      </c>
      <c r="B243" s="46">
        <v>3.3069000000000002</v>
      </c>
      <c r="C243" s="46">
        <v>3.5274000000000001</v>
      </c>
      <c r="D243" s="46">
        <v>3.4171999999999998</v>
      </c>
      <c r="E243" s="46"/>
    </row>
    <row r="244" spans="1:6" x14ac:dyDescent="0.25">
      <c r="A244" s="56">
        <v>44501</v>
      </c>
      <c r="B244" s="46">
        <v>3.5274000000000001</v>
      </c>
      <c r="C244" s="46">
        <v>3.8029999999999999</v>
      </c>
      <c r="D244" s="46">
        <v>3.6652</v>
      </c>
      <c r="E244" s="46"/>
    </row>
    <row r="245" spans="1:6" x14ac:dyDescent="0.25">
      <c r="A245" s="56">
        <v>44531</v>
      </c>
      <c r="B245" s="46">
        <v>3.7038000000000002</v>
      </c>
      <c r="C245" s="46">
        <v>4.0345000000000004</v>
      </c>
      <c r="D245" s="46">
        <v>3.8691</v>
      </c>
      <c r="E245" s="46"/>
    </row>
    <row r="246" spans="1:6" ht="15.75" x14ac:dyDescent="0.25">
      <c r="A246" s="56">
        <v>44562</v>
      </c>
      <c r="B246" s="46">
        <v>3.9407999999999999</v>
      </c>
      <c r="C246" s="46">
        <v>4.4919000000000002</v>
      </c>
      <c r="D246" s="46">
        <v>4.2164000000000001</v>
      </c>
      <c r="E246" s="185"/>
      <c r="F246" s="83" t="s">
        <v>516</v>
      </c>
    </row>
    <row r="247" spans="1:6" ht="15.75" x14ac:dyDescent="0.25">
      <c r="A247" s="56">
        <v>44593</v>
      </c>
      <c r="B247" s="46">
        <v>3.9683000000000002</v>
      </c>
      <c r="C247" s="46">
        <v>4.4642999999999997</v>
      </c>
      <c r="D247" s="46">
        <v>4.2164000000000001</v>
      </c>
      <c r="E247" s="185">
        <f>Tableau3[[#This Row],[Avg]]/F247*0.95</f>
        <v>3.5328805785852886</v>
      </c>
      <c r="F247" s="83">
        <v>1.1337999999999999</v>
      </c>
    </row>
    <row r="248" spans="1:6" x14ac:dyDescent="0.25">
      <c r="A248" s="56">
        <v>44621</v>
      </c>
      <c r="B248" s="46"/>
      <c r="C248" s="46"/>
      <c r="D248" s="46"/>
      <c r="E248" s="46"/>
    </row>
    <row r="249" spans="1:6" x14ac:dyDescent="0.25">
      <c r="A249" s="56">
        <v>44652</v>
      </c>
      <c r="B249" s="46"/>
      <c r="C249" s="46"/>
      <c r="D249" s="46"/>
      <c r="E249" s="46"/>
    </row>
    <row r="250" spans="1:6" x14ac:dyDescent="0.25">
      <c r="A250" s="56">
        <v>44682</v>
      </c>
      <c r="B250" s="46"/>
      <c r="C250" s="46"/>
      <c r="D250" s="46"/>
      <c r="E250" s="46"/>
    </row>
    <row r="251" spans="1:6" x14ac:dyDescent="0.25">
      <c r="A251" s="56">
        <v>44713</v>
      </c>
      <c r="B251" s="46"/>
      <c r="C251" s="46"/>
      <c r="D251" s="46"/>
      <c r="E251" s="46"/>
    </row>
    <row r="252" spans="1:6" x14ac:dyDescent="0.25">
      <c r="A252" s="56">
        <v>44743</v>
      </c>
      <c r="B252" s="46"/>
      <c r="C252" s="46"/>
      <c r="D252" s="46"/>
      <c r="E252" s="46"/>
    </row>
    <row r="253" spans="1:6" x14ac:dyDescent="0.25">
      <c r="A253" s="56">
        <v>44774</v>
      </c>
      <c r="B253" s="46"/>
      <c r="C253" s="46"/>
      <c r="D253" s="46"/>
      <c r="E253" s="46"/>
    </row>
    <row r="254" spans="1:6" x14ac:dyDescent="0.25">
      <c r="A254" s="56">
        <v>44805</v>
      </c>
      <c r="B254" s="46"/>
      <c r="C254" s="46"/>
      <c r="D254" s="46"/>
      <c r="E254" s="46"/>
    </row>
    <row r="255" spans="1:6" x14ac:dyDescent="0.25">
      <c r="A255" s="56">
        <v>44835</v>
      </c>
      <c r="B255" s="46"/>
      <c r="C255" s="46"/>
      <c r="D255" s="46"/>
      <c r="E255" s="46"/>
    </row>
    <row r="256" spans="1:6" x14ac:dyDescent="0.25">
      <c r="A256" s="56">
        <v>44866</v>
      </c>
      <c r="B256" s="46"/>
      <c r="C256" s="46"/>
      <c r="D256" s="46"/>
      <c r="E256" s="46"/>
    </row>
    <row r="257" spans="1:5" x14ac:dyDescent="0.25">
      <c r="A257" s="56">
        <v>44896</v>
      </c>
      <c r="B257" s="46"/>
      <c r="C257" s="46"/>
      <c r="D257" s="46"/>
      <c r="E257" s="46"/>
    </row>
    <row r="258" spans="1:5" x14ac:dyDescent="0.25">
      <c r="A258" s="56">
        <v>44927</v>
      </c>
      <c r="B258" s="46"/>
      <c r="C258" s="46"/>
      <c r="D258" s="46"/>
      <c r="E258" s="46"/>
    </row>
    <row r="259" spans="1:5" x14ac:dyDescent="0.25">
      <c r="A259" s="56">
        <v>44958</v>
      </c>
      <c r="B259" s="46"/>
      <c r="C259" s="46"/>
      <c r="D259" s="46"/>
      <c r="E259" s="46"/>
    </row>
    <row r="260" spans="1:5" x14ac:dyDescent="0.25">
      <c r="A260" s="56">
        <v>44986</v>
      </c>
      <c r="B260" s="46"/>
      <c r="C260" s="46"/>
      <c r="D260" s="46"/>
      <c r="E260" s="46"/>
    </row>
    <row r="261" spans="1:5" x14ac:dyDescent="0.25">
      <c r="A261" s="56">
        <v>45017</v>
      </c>
      <c r="B261" s="46"/>
      <c r="C261" s="46"/>
      <c r="D261" s="46"/>
      <c r="E261" s="46"/>
    </row>
    <row r="262" spans="1:5" x14ac:dyDescent="0.25">
      <c r="A262" s="56">
        <v>45047</v>
      </c>
      <c r="B262" s="46"/>
      <c r="C262" s="46"/>
      <c r="D262" s="46"/>
      <c r="E262" s="46"/>
    </row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87"/>
  <sheetViews>
    <sheetView tabSelected="1" zoomScale="115" zoomScaleNormal="115" workbookViewId="0">
      <pane ySplit="2" topLeftCell="A148" activePane="bottomLeft" state="frozenSplit"/>
      <selection pane="bottomLeft" activeCell="J174" sqref="J174"/>
    </sheetView>
  </sheetViews>
  <sheetFormatPr baseColWidth="10" defaultColWidth="11.42578125" defaultRowHeight="15" x14ac:dyDescent="0.25"/>
  <cols>
    <col min="1" max="1" width="11.42578125" style="27"/>
  </cols>
  <sheetData>
    <row r="1" spans="1:5" ht="17.25" x14ac:dyDescent="0.25">
      <c r="A1" s="1" t="s">
        <v>75</v>
      </c>
      <c r="B1" s="2"/>
      <c r="C1" s="2"/>
      <c r="D1" s="2"/>
    </row>
    <row r="2" spans="1:5" x14ac:dyDescent="0.25">
      <c r="A2" s="5" t="s">
        <v>76</v>
      </c>
      <c r="B2" s="2"/>
      <c r="C2" s="2"/>
      <c r="D2" s="2"/>
    </row>
    <row r="3" spans="1:5" x14ac:dyDescent="0.25">
      <c r="A3" s="39"/>
      <c r="B3" s="2"/>
      <c r="C3" s="2"/>
      <c r="D3" s="2"/>
    </row>
    <row r="4" spans="1:5" x14ac:dyDescent="0.25">
      <c r="A4" s="40" t="s">
        <v>1</v>
      </c>
      <c r="B4" s="36" t="s">
        <v>15</v>
      </c>
      <c r="C4" s="36" t="s">
        <v>16</v>
      </c>
      <c r="D4" s="36" t="s">
        <v>17</v>
      </c>
      <c r="E4" s="36" t="s">
        <v>67</v>
      </c>
    </row>
    <row r="5" spans="1:5" x14ac:dyDescent="0.25">
      <c r="A5" s="39" t="s">
        <v>50</v>
      </c>
      <c r="B5" s="37">
        <v>18</v>
      </c>
      <c r="C5" s="37">
        <v>22</v>
      </c>
      <c r="D5" s="37">
        <v>20</v>
      </c>
      <c r="E5" s="37"/>
    </row>
    <row r="6" spans="1:5" x14ac:dyDescent="0.25">
      <c r="A6" s="41">
        <v>39326</v>
      </c>
      <c r="B6" s="37">
        <v>18</v>
      </c>
      <c r="C6" s="37">
        <v>22</v>
      </c>
      <c r="D6" s="37">
        <v>20</v>
      </c>
      <c r="E6" s="37"/>
    </row>
    <row r="7" spans="1:5" x14ac:dyDescent="0.25">
      <c r="A7" s="41">
        <v>39356</v>
      </c>
      <c r="B7" s="37">
        <v>18</v>
      </c>
      <c r="C7" s="37">
        <v>22</v>
      </c>
      <c r="D7" s="37">
        <v>20</v>
      </c>
      <c r="E7" s="37"/>
    </row>
    <row r="8" spans="1:5" x14ac:dyDescent="0.25">
      <c r="A8" s="41">
        <v>39387</v>
      </c>
      <c r="B8" s="37">
        <v>18</v>
      </c>
      <c r="C8" s="37">
        <v>22</v>
      </c>
      <c r="D8" s="37">
        <v>20</v>
      </c>
      <c r="E8" s="37"/>
    </row>
    <row r="9" spans="1:5" x14ac:dyDescent="0.25">
      <c r="A9" s="39" t="s">
        <v>51</v>
      </c>
      <c r="B9" s="37">
        <v>16.5</v>
      </c>
      <c r="C9" s="37">
        <v>20.5</v>
      </c>
      <c r="D9" s="37">
        <v>18.5</v>
      </c>
      <c r="E9" s="37"/>
    </row>
    <row r="10" spans="1:5" x14ac:dyDescent="0.25">
      <c r="A10" s="41">
        <v>39448</v>
      </c>
      <c r="B10" s="37">
        <v>14.75</v>
      </c>
      <c r="C10" s="37">
        <v>18.75</v>
      </c>
      <c r="D10" s="37">
        <v>16.75</v>
      </c>
      <c r="E10" s="37"/>
    </row>
    <row r="11" spans="1:5" x14ac:dyDescent="0.25">
      <c r="A11" s="39" t="s">
        <v>52</v>
      </c>
      <c r="B11" s="37">
        <v>12.2</v>
      </c>
      <c r="C11" s="37">
        <v>15.4</v>
      </c>
      <c r="D11" s="37">
        <v>13.8</v>
      </c>
      <c r="E11" s="37"/>
    </row>
    <row r="12" spans="1:5" x14ac:dyDescent="0.25">
      <c r="A12" s="41">
        <v>39508</v>
      </c>
      <c r="B12" s="37">
        <v>8</v>
      </c>
      <c r="C12" s="37">
        <v>10</v>
      </c>
      <c r="D12" s="37">
        <v>9</v>
      </c>
      <c r="E12" s="37"/>
    </row>
    <row r="13" spans="1:5" x14ac:dyDescent="0.25">
      <c r="A13" s="39" t="s">
        <v>53</v>
      </c>
      <c r="B13" s="37">
        <v>8</v>
      </c>
      <c r="C13" s="37">
        <v>10</v>
      </c>
      <c r="D13" s="37">
        <v>9</v>
      </c>
      <c r="E13" s="37"/>
    </row>
    <row r="14" spans="1:5" x14ac:dyDescent="0.25">
      <c r="A14" s="39" t="s">
        <v>54</v>
      </c>
      <c r="B14" s="37">
        <v>6.8</v>
      </c>
      <c r="C14" s="37">
        <v>8.8000000000000007</v>
      </c>
      <c r="D14" s="37">
        <v>7.8</v>
      </c>
      <c r="E14" s="37"/>
    </row>
    <row r="15" spans="1:5" x14ac:dyDescent="0.25">
      <c r="A15" s="41">
        <v>39600</v>
      </c>
      <c r="B15" s="37">
        <v>6</v>
      </c>
      <c r="C15" s="37">
        <v>8</v>
      </c>
      <c r="D15" s="37">
        <v>7</v>
      </c>
      <c r="E15" s="37"/>
    </row>
    <row r="16" spans="1:5" x14ac:dyDescent="0.25">
      <c r="A16" s="41">
        <v>39630</v>
      </c>
      <c r="B16" s="37">
        <v>6.5</v>
      </c>
      <c r="C16" s="37">
        <v>8.5</v>
      </c>
      <c r="D16" s="37">
        <v>7.5</v>
      </c>
      <c r="E16" s="37"/>
    </row>
    <row r="17" spans="1:5" x14ac:dyDescent="0.25">
      <c r="A17" s="39" t="s">
        <v>55</v>
      </c>
      <c r="B17" s="37">
        <v>8</v>
      </c>
      <c r="C17" s="37">
        <v>10</v>
      </c>
      <c r="D17" s="37">
        <v>9</v>
      </c>
      <c r="E17" s="37"/>
    </row>
    <row r="18" spans="1:5" x14ac:dyDescent="0.25">
      <c r="A18" s="41">
        <v>39692</v>
      </c>
      <c r="B18" s="37">
        <v>8</v>
      </c>
      <c r="C18" s="37">
        <v>10</v>
      </c>
      <c r="D18" s="37">
        <v>9</v>
      </c>
      <c r="E18" s="37"/>
    </row>
    <row r="19" spans="1:5" x14ac:dyDescent="0.25">
      <c r="A19" s="41">
        <v>39722</v>
      </c>
      <c r="B19" s="37">
        <v>8</v>
      </c>
      <c r="C19" s="37">
        <v>9.1999999999999993</v>
      </c>
      <c r="D19" s="37">
        <v>8.6</v>
      </c>
      <c r="E19" s="37"/>
    </row>
    <row r="20" spans="1:5" x14ac:dyDescent="0.25">
      <c r="A20" s="41">
        <v>39753</v>
      </c>
      <c r="B20" s="37">
        <v>8.75</v>
      </c>
      <c r="C20" s="37">
        <v>9.75</v>
      </c>
      <c r="D20" s="37">
        <v>9.25</v>
      </c>
      <c r="E20" s="37"/>
    </row>
    <row r="21" spans="1:5" x14ac:dyDescent="0.25">
      <c r="A21" s="39" t="s">
        <v>56</v>
      </c>
      <c r="B21" s="37">
        <v>9</v>
      </c>
      <c r="C21" s="37">
        <v>10</v>
      </c>
      <c r="D21" s="37">
        <v>9.5</v>
      </c>
      <c r="E21" s="37"/>
    </row>
    <row r="22" spans="1:5" x14ac:dyDescent="0.25">
      <c r="A22" s="41">
        <v>39814</v>
      </c>
      <c r="B22" s="37">
        <v>9</v>
      </c>
      <c r="C22" s="37">
        <v>10</v>
      </c>
      <c r="D22" s="37">
        <v>9.5</v>
      </c>
      <c r="E22" s="37"/>
    </row>
    <row r="23" spans="1:5" x14ac:dyDescent="0.25">
      <c r="A23" s="39" t="s">
        <v>57</v>
      </c>
      <c r="B23" s="37">
        <v>9</v>
      </c>
      <c r="C23" s="37">
        <v>10</v>
      </c>
      <c r="D23" s="37">
        <v>9.5</v>
      </c>
      <c r="E23" s="37"/>
    </row>
    <row r="24" spans="1:5" x14ac:dyDescent="0.25">
      <c r="A24" s="41">
        <v>39873</v>
      </c>
      <c r="B24" s="37">
        <v>8.75</v>
      </c>
      <c r="C24" s="37">
        <v>9.75</v>
      </c>
      <c r="D24" s="37">
        <v>9.25</v>
      </c>
      <c r="E24" s="37"/>
    </row>
    <row r="25" spans="1:5" x14ac:dyDescent="0.25">
      <c r="A25" s="39" t="s">
        <v>58</v>
      </c>
      <c r="B25" s="37">
        <v>7.625</v>
      </c>
      <c r="C25" s="37">
        <v>8.625</v>
      </c>
      <c r="D25" s="37">
        <v>8.125</v>
      </c>
      <c r="E25" s="37"/>
    </row>
    <row r="26" spans="1:5" x14ac:dyDescent="0.25">
      <c r="A26" s="39" t="s">
        <v>59</v>
      </c>
      <c r="B26" s="37">
        <v>7</v>
      </c>
      <c r="C26" s="37">
        <v>8</v>
      </c>
      <c r="D26" s="37">
        <v>7.5</v>
      </c>
      <c r="E26" s="37"/>
    </row>
    <row r="27" spans="1:5" x14ac:dyDescent="0.25">
      <c r="A27" s="41">
        <v>39965</v>
      </c>
      <c r="B27" s="37">
        <v>7</v>
      </c>
      <c r="C27" s="37">
        <v>8</v>
      </c>
      <c r="D27" s="37">
        <v>7.5</v>
      </c>
      <c r="E27" s="37"/>
    </row>
    <row r="28" spans="1:5" x14ac:dyDescent="0.25">
      <c r="A28" s="41">
        <v>39995</v>
      </c>
      <c r="B28" s="37">
        <v>6.5</v>
      </c>
      <c r="C28" s="37">
        <v>7.5</v>
      </c>
      <c r="D28" s="37">
        <v>7</v>
      </c>
      <c r="E28" s="37"/>
    </row>
    <row r="29" spans="1:5" x14ac:dyDescent="0.25">
      <c r="A29" s="39" t="s">
        <v>60</v>
      </c>
      <c r="B29" s="37">
        <v>6.5</v>
      </c>
      <c r="C29" s="37">
        <v>7.5</v>
      </c>
      <c r="D29" s="37">
        <v>7</v>
      </c>
      <c r="E29" s="37"/>
    </row>
    <row r="30" spans="1:5" x14ac:dyDescent="0.25">
      <c r="A30" s="41">
        <v>40057</v>
      </c>
      <c r="B30" s="37">
        <v>5.875</v>
      </c>
      <c r="C30" s="37">
        <v>6.875</v>
      </c>
      <c r="D30" s="37">
        <v>6.375</v>
      </c>
      <c r="E30" s="37"/>
    </row>
    <row r="31" spans="1:5" x14ac:dyDescent="0.25">
      <c r="A31" s="41">
        <v>40087</v>
      </c>
      <c r="B31" s="37">
        <v>6.9</v>
      </c>
      <c r="C31" s="37">
        <v>8.1999999999999993</v>
      </c>
      <c r="D31" s="37">
        <v>7.55</v>
      </c>
      <c r="E31" s="37"/>
    </row>
    <row r="32" spans="1:5" x14ac:dyDescent="0.25">
      <c r="A32" s="41">
        <v>40118</v>
      </c>
      <c r="B32" s="37">
        <v>6</v>
      </c>
      <c r="C32" s="37">
        <v>7.25</v>
      </c>
      <c r="D32" s="37">
        <v>6.625</v>
      </c>
      <c r="E32" s="37"/>
    </row>
    <row r="33" spans="1:13" x14ac:dyDescent="0.25">
      <c r="A33" s="39" t="s">
        <v>61</v>
      </c>
      <c r="B33" s="37">
        <v>6.5</v>
      </c>
      <c r="C33" s="37">
        <v>8</v>
      </c>
      <c r="D33" s="37">
        <v>7.25</v>
      </c>
      <c r="E33" s="37"/>
    </row>
    <row r="34" spans="1:13" x14ac:dyDescent="0.25">
      <c r="A34" s="41">
        <v>40179</v>
      </c>
      <c r="B34" s="37">
        <v>6.8</v>
      </c>
      <c r="C34" s="37">
        <v>7.4</v>
      </c>
      <c r="D34" s="37">
        <v>7.1</v>
      </c>
      <c r="E34" s="37"/>
      <c r="K34" s="9"/>
      <c r="L34" s="9"/>
      <c r="M34" s="9"/>
    </row>
    <row r="35" spans="1:13" x14ac:dyDescent="0.25">
      <c r="A35" s="39" t="s">
        <v>62</v>
      </c>
      <c r="B35" s="37">
        <v>6.85</v>
      </c>
      <c r="C35" s="37">
        <v>7.5</v>
      </c>
      <c r="D35" s="37">
        <v>7.1749999999999998</v>
      </c>
      <c r="E35" s="37"/>
      <c r="J35" s="9"/>
      <c r="K35" s="9"/>
      <c r="L35" s="9"/>
      <c r="M35" s="9"/>
    </row>
    <row r="36" spans="1:13" x14ac:dyDescent="0.25">
      <c r="A36" s="41">
        <v>40238</v>
      </c>
      <c r="B36" s="37">
        <v>7</v>
      </c>
      <c r="C36" s="37">
        <v>7.6</v>
      </c>
      <c r="D36" s="37">
        <v>7.3</v>
      </c>
      <c r="E36" s="37"/>
      <c r="J36" s="11"/>
      <c r="K36" s="9"/>
      <c r="L36" s="9"/>
      <c r="M36" s="9"/>
    </row>
    <row r="37" spans="1:13" x14ac:dyDescent="0.25">
      <c r="A37" s="39" t="s">
        <v>63</v>
      </c>
      <c r="B37" s="37">
        <v>7.1</v>
      </c>
      <c r="C37" s="37">
        <v>7.8</v>
      </c>
      <c r="D37" s="37">
        <v>7.45</v>
      </c>
      <c r="E37" s="37"/>
      <c r="J37" s="9"/>
      <c r="K37" s="9"/>
      <c r="L37" s="9"/>
      <c r="M37" s="9"/>
    </row>
    <row r="38" spans="1:13" x14ac:dyDescent="0.25">
      <c r="A38" s="39" t="s">
        <v>64</v>
      </c>
      <c r="B38" s="37">
        <v>7</v>
      </c>
      <c r="C38" s="37">
        <v>7.5</v>
      </c>
      <c r="D38" s="37">
        <v>7.25</v>
      </c>
      <c r="E38" s="37"/>
      <c r="J38" s="9"/>
      <c r="K38" s="9"/>
      <c r="L38" s="9"/>
      <c r="M38" s="9"/>
    </row>
    <row r="39" spans="1:13" x14ac:dyDescent="0.25">
      <c r="A39" s="41">
        <v>40330</v>
      </c>
      <c r="B39" s="37">
        <v>7.2</v>
      </c>
      <c r="C39" s="37">
        <v>7.7</v>
      </c>
      <c r="D39" s="37">
        <v>7.45</v>
      </c>
      <c r="E39" s="37"/>
      <c r="J39" s="11"/>
      <c r="K39" s="9"/>
      <c r="L39" s="9"/>
      <c r="M39" s="9"/>
    </row>
    <row r="40" spans="1:13" x14ac:dyDescent="0.25">
      <c r="A40" s="41">
        <v>40360</v>
      </c>
      <c r="B40" s="37">
        <v>7.2</v>
      </c>
      <c r="C40" s="37">
        <v>7.7</v>
      </c>
      <c r="D40" s="37">
        <v>7.45</v>
      </c>
      <c r="E40" s="37"/>
      <c r="J40" s="11"/>
      <c r="K40" s="9"/>
      <c r="L40" s="9"/>
      <c r="M40" s="9"/>
    </row>
    <row r="41" spans="1:13" x14ac:dyDescent="0.25">
      <c r="A41" s="41">
        <v>40391</v>
      </c>
      <c r="B41" s="37">
        <v>7.5</v>
      </c>
      <c r="C41" s="37">
        <v>8</v>
      </c>
      <c r="D41" s="37">
        <v>7.75</v>
      </c>
      <c r="E41" s="37"/>
      <c r="J41" s="9"/>
      <c r="K41" s="9"/>
      <c r="L41" s="9"/>
      <c r="M41" s="9"/>
    </row>
    <row r="42" spans="1:13" x14ac:dyDescent="0.25">
      <c r="A42" s="41">
        <v>40422</v>
      </c>
      <c r="B42" s="37">
        <v>7.5</v>
      </c>
      <c r="C42" s="37">
        <v>8.5</v>
      </c>
      <c r="D42" s="37">
        <v>8</v>
      </c>
      <c r="E42" s="37"/>
      <c r="J42" s="11"/>
      <c r="K42" s="9"/>
      <c r="L42" s="9"/>
      <c r="M42" s="9"/>
    </row>
    <row r="43" spans="1:13" x14ac:dyDescent="0.25">
      <c r="A43" s="41">
        <v>40452</v>
      </c>
      <c r="B43" s="37">
        <v>7.5</v>
      </c>
      <c r="C43" s="37">
        <v>8.5</v>
      </c>
      <c r="D43" s="37">
        <v>8</v>
      </c>
      <c r="E43" s="37"/>
      <c r="J43" s="11"/>
      <c r="K43" s="9"/>
      <c r="L43" s="9"/>
      <c r="M43" s="9"/>
    </row>
    <row r="44" spans="1:13" x14ac:dyDescent="0.25">
      <c r="A44" s="41">
        <v>40483</v>
      </c>
      <c r="B44" s="37">
        <v>7.5</v>
      </c>
      <c r="C44" s="37">
        <v>8.5</v>
      </c>
      <c r="D44" s="37">
        <v>8</v>
      </c>
      <c r="E44" s="37"/>
      <c r="J44" s="11"/>
      <c r="K44" s="9"/>
      <c r="L44" s="9"/>
      <c r="M44" s="9"/>
    </row>
    <row r="45" spans="1:13" x14ac:dyDescent="0.25">
      <c r="A45" s="41">
        <v>40513</v>
      </c>
      <c r="B45" s="37">
        <v>7.6</v>
      </c>
      <c r="C45" s="37">
        <v>8.6</v>
      </c>
      <c r="D45" s="37">
        <v>8.1</v>
      </c>
      <c r="E45" s="37"/>
      <c r="J45" s="9"/>
      <c r="K45" s="9"/>
      <c r="L45" s="9"/>
      <c r="M45" s="9"/>
    </row>
    <row r="46" spans="1:13" x14ac:dyDescent="0.25">
      <c r="A46" s="41">
        <v>40544</v>
      </c>
      <c r="B46" s="37">
        <v>8</v>
      </c>
      <c r="C46" s="37">
        <v>9</v>
      </c>
      <c r="D46" s="37">
        <v>8.5</v>
      </c>
      <c r="E46" s="37"/>
      <c r="J46" s="11"/>
      <c r="K46" s="9"/>
      <c r="L46" s="9"/>
      <c r="M46" s="9"/>
    </row>
    <row r="47" spans="1:13" x14ac:dyDescent="0.25">
      <c r="A47" s="41">
        <v>40575</v>
      </c>
      <c r="B47" s="37">
        <v>8</v>
      </c>
      <c r="C47" s="37">
        <v>9.1999999999999993</v>
      </c>
      <c r="D47" s="37">
        <v>8.6</v>
      </c>
      <c r="E47" s="37"/>
      <c r="J47" s="9"/>
      <c r="K47" s="9"/>
      <c r="L47" s="9"/>
      <c r="M47" s="9"/>
    </row>
    <row r="48" spans="1:13" x14ac:dyDescent="0.25">
      <c r="A48" s="41">
        <v>40603</v>
      </c>
      <c r="B48" s="37">
        <v>8.5</v>
      </c>
      <c r="C48" s="37">
        <v>9.5</v>
      </c>
      <c r="D48" s="37">
        <v>9</v>
      </c>
      <c r="E48" s="37"/>
      <c r="J48" s="11"/>
      <c r="K48" s="9"/>
      <c r="L48" s="9"/>
      <c r="M48" s="9"/>
    </row>
    <row r="49" spans="1:13" x14ac:dyDescent="0.25">
      <c r="A49" s="41">
        <v>40634</v>
      </c>
      <c r="B49" s="37">
        <v>8.8000000000000007</v>
      </c>
      <c r="C49" s="37">
        <v>9.6999999999999993</v>
      </c>
      <c r="D49" s="37">
        <v>9.25</v>
      </c>
      <c r="E49" s="37"/>
      <c r="J49" s="9"/>
      <c r="K49" s="9"/>
      <c r="L49" s="9"/>
      <c r="M49" s="9"/>
    </row>
    <row r="50" spans="1:13" x14ac:dyDescent="0.25">
      <c r="A50" s="41">
        <v>40664</v>
      </c>
      <c r="B50" s="37">
        <v>9</v>
      </c>
      <c r="C50" s="37">
        <v>9.8000000000000007</v>
      </c>
      <c r="D50" s="37">
        <v>9.4</v>
      </c>
      <c r="E50" s="37"/>
      <c r="J50" s="9"/>
      <c r="K50" s="9"/>
      <c r="L50" s="9"/>
      <c r="M50" s="9"/>
    </row>
    <row r="51" spans="1:13" x14ac:dyDescent="0.25">
      <c r="A51" s="41">
        <v>40695</v>
      </c>
      <c r="B51" s="37">
        <v>9</v>
      </c>
      <c r="C51" s="37">
        <v>9.8000000000000007</v>
      </c>
      <c r="D51" s="37">
        <v>9.4</v>
      </c>
      <c r="E51" s="37"/>
      <c r="K51" s="9"/>
      <c r="L51" s="9"/>
      <c r="M51" s="9"/>
    </row>
    <row r="52" spans="1:13" x14ac:dyDescent="0.25">
      <c r="A52" s="41">
        <v>40725</v>
      </c>
      <c r="B52" s="37">
        <v>9.1999999999999993</v>
      </c>
      <c r="C52" s="37">
        <v>10</v>
      </c>
      <c r="D52" s="37">
        <v>9.6</v>
      </c>
      <c r="E52" s="37"/>
      <c r="J52" s="11"/>
      <c r="K52" s="9"/>
      <c r="L52" s="9"/>
      <c r="M52" s="9"/>
    </row>
    <row r="53" spans="1:13" x14ac:dyDescent="0.25">
      <c r="A53" s="41">
        <v>40756</v>
      </c>
      <c r="B53" s="37">
        <v>9.5</v>
      </c>
      <c r="C53" s="37">
        <v>10.5</v>
      </c>
      <c r="D53" s="37">
        <v>10</v>
      </c>
      <c r="E53" s="37"/>
      <c r="J53" s="9"/>
      <c r="K53" s="9"/>
      <c r="L53" s="9"/>
      <c r="M53" s="9"/>
    </row>
    <row r="54" spans="1:13" x14ac:dyDescent="0.25">
      <c r="A54" s="41">
        <v>40787</v>
      </c>
      <c r="B54" s="37">
        <v>10</v>
      </c>
      <c r="C54" s="37">
        <v>11</v>
      </c>
      <c r="D54" s="37">
        <v>10.5</v>
      </c>
      <c r="E54" s="37"/>
      <c r="J54" s="11"/>
      <c r="K54" s="9"/>
      <c r="L54" s="9"/>
      <c r="M54" s="9"/>
    </row>
    <row r="55" spans="1:13" x14ac:dyDescent="0.25">
      <c r="A55" s="41">
        <v>40817</v>
      </c>
      <c r="B55" s="37">
        <v>10</v>
      </c>
      <c r="C55" s="37">
        <v>11</v>
      </c>
      <c r="D55" s="37">
        <v>10.5</v>
      </c>
      <c r="E55" s="37"/>
      <c r="G55" s="10"/>
      <c r="K55" s="9"/>
      <c r="L55" s="9"/>
      <c r="M55" s="9"/>
    </row>
    <row r="56" spans="1:13" x14ac:dyDescent="0.25">
      <c r="A56" s="41">
        <v>40848</v>
      </c>
      <c r="B56" s="37">
        <v>11</v>
      </c>
      <c r="C56" s="37">
        <v>12</v>
      </c>
      <c r="D56" s="37">
        <v>11.5</v>
      </c>
      <c r="E56" s="37"/>
      <c r="G56" s="10"/>
      <c r="K56" s="9"/>
      <c r="L56" s="9"/>
      <c r="M56" s="9"/>
    </row>
    <row r="57" spans="1:13" x14ac:dyDescent="0.25">
      <c r="A57" s="41">
        <v>40878</v>
      </c>
      <c r="B57" s="37">
        <v>11.5</v>
      </c>
      <c r="C57" s="37">
        <v>12</v>
      </c>
      <c r="D57" s="37">
        <v>11.75</v>
      </c>
      <c r="E57" s="37"/>
      <c r="G57" s="10"/>
      <c r="K57" s="9"/>
      <c r="L57" s="9"/>
      <c r="M57" s="9"/>
    </row>
    <row r="58" spans="1:13" x14ac:dyDescent="0.25">
      <c r="A58" s="41">
        <v>40909</v>
      </c>
      <c r="B58" s="37">
        <v>11.5</v>
      </c>
      <c r="C58" s="37">
        <v>12</v>
      </c>
      <c r="D58" s="37">
        <v>11.75</v>
      </c>
      <c r="E58" s="37"/>
      <c r="F58" s="11"/>
      <c r="G58" s="11"/>
      <c r="K58" s="9"/>
      <c r="L58" s="9"/>
      <c r="M58" s="9"/>
    </row>
    <row r="59" spans="1:13" x14ac:dyDescent="0.25">
      <c r="A59" s="41">
        <v>40940</v>
      </c>
      <c r="B59" s="37">
        <v>12</v>
      </c>
      <c r="C59" s="37">
        <v>12.5</v>
      </c>
      <c r="D59" s="37">
        <v>12.25</v>
      </c>
      <c r="E59" s="37"/>
      <c r="F59" s="9"/>
      <c r="G59" s="11"/>
      <c r="K59" s="9"/>
      <c r="L59" s="9"/>
      <c r="M59" s="9"/>
    </row>
    <row r="60" spans="1:13" x14ac:dyDescent="0.25">
      <c r="A60" s="41">
        <v>40969</v>
      </c>
      <c r="B60" s="37">
        <v>12.2</v>
      </c>
      <c r="C60" s="37">
        <v>13</v>
      </c>
      <c r="D60" s="37">
        <v>12.6</v>
      </c>
      <c r="E60" s="37"/>
      <c r="F60" s="11"/>
      <c r="G60" s="11"/>
      <c r="K60" s="9"/>
      <c r="L60" s="9"/>
      <c r="M60" s="9"/>
    </row>
    <row r="61" spans="1:13" x14ac:dyDescent="0.25">
      <c r="A61" s="41">
        <v>41000</v>
      </c>
      <c r="B61" s="37">
        <v>12.2</v>
      </c>
      <c r="C61" s="37">
        <v>13</v>
      </c>
      <c r="D61" s="37">
        <v>12.6</v>
      </c>
      <c r="E61" s="37"/>
      <c r="F61" s="9"/>
      <c r="G61" s="11"/>
      <c r="H61" s="9"/>
      <c r="I61" s="9"/>
      <c r="K61" s="9"/>
      <c r="L61" s="9"/>
      <c r="M61" s="9"/>
    </row>
    <row r="62" spans="1:13" x14ac:dyDescent="0.25">
      <c r="A62" s="41">
        <v>41030</v>
      </c>
      <c r="B62" s="37">
        <v>12.2</v>
      </c>
      <c r="C62" s="37">
        <v>13</v>
      </c>
      <c r="D62" s="37">
        <v>12.6</v>
      </c>
      <c r="E62" s="37"/>
      <c r="F62" s="9"/>
      <c r="G62" s="11"/>
      <c r="H62" s="9"/>
      <c r="I62" s="9"/>
      <c r="J62" s="9"/>
      <c r="K62" s="9"/>
      <c r="L62" s="9"/>
      <c r="M62" s="9"/>
    </row>
    <row r="63" spans="1:13" x14ac:dyDescent="0.25">
      <c r="A63" s="41">
        <v>41061</v>
      </c>
      <c r="B63" s="37">
        <v>12.2</v>
      </c>
      <c r="C63" s="37">
        <v>13</v>
      </c>
      <c r="D63" s="37">
        <v>12.6</v>
      </c>
      <c r="E63" s="37"/>
      <c r="F63" s="11"/>
      <c r="G63" s="9"/>
      <c r="H63" s="9"/>
      <c r="I63" s="9"/>
      <c r="J63" s="11"/>
      <c r="K63" s="9"/>
      <c r="L63" s="9"/>
      <c r="M63" s="9"/>
    </row>
    <row r="64" spans="1:13" x14ac:dyDescent="0.25">
      <c r="A64" s="41">
        <v>41091</v>
      </c>
      <c r="B64" s="37">
        <v>12.5</v>
      </c>
      <c r="C64" s="37">
        <v>13.3</v>
      </c>
      <c r="D64" s="37">
        <v>12.9</v>
      </c>
      <c r="E64" s="37"/>
      <c r="F64" s="11"/>
      <c r="G64" s="9"/>
      <c r="H64" s="9"/>
      <c r="I64" s="9"/>
      <c r="J64" s="11"/>
      <c r="K64" s="9"/>
      <c r="L64" s="9"/>
      <c r="M64" s="9"/>
    </row>
    <row r="65" spans="1:6" x14ac:dyDescent="0.25">
      <c r="A65" s="41">
        <v>41122</v>
      </c>
      <c r="B65" s="37">
        <v>12.5</v>
      </c>
      <c r="C65" s="37">
        <v>13.3</v>
      </c>
      <c r="D65" s="37">
        <v>12.9</v>
      </c>
      <c r="E65" s="37"/>
    </row>
    <row r="66" spans="1:6" x14ac:dyDescent="0.25">
      <c r="A66" s="41">
        <v>41153</v>
      </c>
      <c r="B66" s="37">
        <v>12</v>
      </c>
      <c r="C66" s="37">
        <v>13</v>
      </c>
      <c r="D66" s="37">
        <v>12.5</v>
      </c>
      <c r="E66" s="37"/>
    </row>
    <row r="67" spans="1:6" x14ac:dyDescent="0.25">
      <c r="A67" s="41">
        <v>41183</v>
      </c>
      <c r="B67" s="37">
        <v>11</v>
      </c>
      <c r="C67" s="37">
        <v>12</v>
      </c>
      <c r="D67" s="37">
        <v>11.5</v>
      </c>
      <c r="E67" s="37"/>
    </row>
    <row r="68" spans="1:6" x14ac:dyDescent="0.25">
      <c r="A68" s="41">
        <v>41214</v>
      </c>
      <c r="B68" s="37">
        <v>11</v>
      </c>
      <c r="C68" s="37">
        <v>12</v>
      </c>
      <c r="D68" s="37">
        <v>11.5</v>
      </c>
      <c r="E68" s="37"/>
    </row>
    <row r="69" spans="1:6" x14ac:dyDescent="0.25">
      <c r="A69" s="41">
        <v>41244</v>
      </c>
      <c r="B69" s="37">
        <v>10.8</v>
      </c>
      <c r="C69" s="37">
        <v>11.8</v>
      </c>
      <c r="D69" s="37">
        <v>11.3</v>
      </c>
      <c r="E69" s="37"/>
    </row>
    <row r="70" spans="1:6" x14ac:dyDescent="0.25">
      <c r="A70" s="41">
        <v>41275</v>
      </c>
      <c r="B70" s="37">
        <v>10.5</v>
      </c>
      <c r="C70" s="37">
        <v>11.5</v>
      </c>
      <c r="D70" s="37">
        <v>11</v>
      </c>
      <c r="E70" s="37"/>
      <c r="F70" s="10"/>
    </row>
    <row r="71" spans="1:6" x14ac:dyDescent="0.25">
      <c r="A71" s="41">
        <v>41306</v>
      </c>
      <c r="B71" s="37">
        <v>10.5</v>
      </c>
      <c r="C71" s="37">
        <v>11.3</v>
      </c>
      <c r="D71" s="37">
        <v>10.9</v>
      </c>
      <c r="E71" s="37"/>
    </row>
    <row r="72" spans="1:6" x14ac:dyDescent="0.25">
      <c r="A72" s="41">
        <v>41334</v>
      </c>
      <c r="B72" s="37">
        <v>10.5</v>
      </c>
      <c r="C72" s="37">
        <v>11.3</v>
      </c>
      <c r="D72" s="37">
        <v>10.9</v>
      </c>
      <c r="E72" s="37"/>
    </row>
    <row r="73" spans="1:6" x14ac:dyDescent="0.25">
      <c r="A73" s="41">
        <v>41365</v>
      </c>
      <c r="B73" s="37">
        <v>10.5</v>
      </c>
      <c r="C73" s="37">
        <v>11.3</v>
      </c>
      <c r="D73" s="37">
        <v>10.9</v>
      </c>
      <c r="E73" s="37"/>
    </row>
    <row r="74" spans="1:6" x14ac:dyDescent="0.25">
      <c r="A74" s="41">
        <v>41395</v>
      </c>
      <c r="B74" s="37">
        <v>10.5</v>
      </c>
      <c r="C74" s="37">
        <v>11.3</v>
      </c>
      <c r="D74" s="37">
        <v>10.9</v>
      </c>
      <c r="E74" s="37"/>
    </row>
    <row r="75" spans="1:6" x14ac:dyDescent="0.25">
      <c r="A75" s="41">
        <v>41426</v>
      </c>
      <c r="B75" s="37">
        <v>10.5</v>
      </c>
      <c r="C75" s="37">
        <v>11.3</v>
      </c>
      <c r="D75" s="37">
        <v>10.9</v>
      </c>
      <c r="E75" s="37"/>
    </row>
    <row r="76" spans="1:6" x14ac:dyDescent="0.25">
      <c r="A76" s="41">
        <v>41456</v>
      </c>
      <c r="B76" s="37">
        <v>10.5</v>
      </c>
      <c r="C76" s="37">
        <v>11</v>
      </c>
      <c r="D76" s="37">
        <v>10.75</v>
      </c>
      <c r="E76" s="37"/>
    </row>
    <row r="77" spans="1:6" x14ac:dyDescent="0.25">
      <c r="A77" s="41">
        <v>41487</v>
      </c>
      <c r="B77" s="37">
        <v>10.5</v>
      </c>
      <c r="C77" s="37">
        <v>11</v>
      </c>
      <c r="D77" s="37">
        <v>10.75</v>
      </c>
      <c r="E77" s="37"/>
    </row>
    <row r="78" spans="1:6" x14ac:dyDescent="0.25">
      <c r="A78" s="41">
        <v>41518</v>
      </c>
      <c r="B78" s="37">
        <v>10.5</v>
      </c>
      <c r="C78" s="37">
        <v>11</v>
      </c>
      <c r="D78" s="37">
        <v>10.75</v>
      </c>
      <c r="E78" s="37"/>
    </row>
    <row r="79" spans="1:6" x14ac:dyDescent="0.25">
      <c r="A79" s="41">
        <v>41548</v>
      </c>
      <c r="B79" s="37">
        <v>10.5</v>
      </c>
      <c r="C79" s="37">
        <v>11</v>
      </c>
      <c r="D79" s="37">
        <v>10.75</v>
      </c>
      <c r="E79" s="37"/>
    </row>
    <row r="80" spans="1:6" x14ac:dyDescent="0.25">
      <c r="A80" s="41">
        <v>41579</v>
      </c>
      <c r="B80" s="37">
        <v>10.5</v>
      </c>
      <c r="C80" s="37">
        <v>11</v>
      </c>
      <c r="D80" s="37">
        <v>10.75</v>
      </c>
      <c r="E80" s="37"/>
    </row>
    <row r="81" spans="1:5" x14ac:dyDescent="0.25">
      <c r="A81" s="41">
        <v>41609</v>
      </c>
      <c r="B81" s="37">
        <v>10.5</v>
      </c>
      <c r="C81" s="37">
        <v>11</v>
      </c>
      <c r="D81" s="37">
        <v>10.75</v>
      </c>
      <c r="E81" s="37"/>
    </row>
    <row r="82" spans="1:5" x14ac:dyDescent="0.25">
      <c r="A82" s="41">
        <v>41640</v>
      </c>
      <c r="B82" s="37">
        <v>10.5</v>
      </c>
      <c r="C82" s="37">
        <v>11</v>
      </c>
      <c r="D82" s="37">
        <v>10.75</v>
      </c>
      <c r="E82" s="37"/>
    </row>
    <row r="83" spans="1:5" x14ac:dyDescent="0.25">
      <c r="A83" s="41">
        <v>41671</v>
      </c>
      <c r="B83" s="37">
        <v>10</v>
      </c>
      <c r="C83" s="37">
        <v>10.75</v>
      </c>
      <c r="D83" s="37">
        <v>10.375</v>
      </c>
      <c r="E83" s="37"/>
    </row>
    <row r="84" spans="1:5" x14ac:dyDescent="0.25">
      <c r="A84" s="41">
        <v>41699</v>
      </c>
      <c r="B84" s="37">
        <v>9.75</v>
      </c>
      <c r="C84" s="37">
        <v>10.5</v>
      </c>
      <c r="D84" s="37">
        <v>10.125</v>
      </c>
      <c r="E84" s="37"/>
    </row>
    <row r="85" spans="1:5" x14ac:dyDescent="0.25">
      <c r="A85" s="41">
        <v>41730</v>
      </c>
      <c r="B85" s="37">
        <v>9.75</v>
      </c>
      <c r="C85" s="37">
        <v>10.5</v>
      </c>
      <c r="D85" s="37">
        <v>10.125</v>
      </c>
      <c r="E85" s="37"/>
    </row>
    <row r="86" spans="1:5" x14ac:dyDescent="0.25">
      <c r="A86" s="41">
        <v>41760</v>
      </c>
      <c r="B86" s="37">
        <v>9.75</v>
      </c>
      <c r="C86" s="37">
        <v>10.5</v>
      </c>
      <c r="D86" s="37">
        <v>10.125</v>
      </c>
      <c r="E86" s="37"/>
    </row>
    <row r="87" spans="1:5" x14ac:dyDescent="0.25">
      <c r="A87" s="41">
        <v>41791</v>
      </c>
      <c r="B87" s="37">
        <v>9.5</v>
      </c>
      <c r="C87" s="37">
        <v>10.4</v>
      </c>
      <c r="D87" s="37">
        <v>9.9499999999999993</v>
      </c>
      <c r="E87" s="37"/>
    </row>
    <row r="88" spans="1:5" x14ac:dyDescent="0.25">
      <c r="A88" s="41">
        <v>41821</v>
      </c>
      <c r="B88" s="37">
        <v>9.5</v>
      </c>
      <c r="C88" s="37">
        <v>10.4</v>
      </c>
      <c r="D88" s="37">
        <v>9.9499999999999993</v>
      </c>
      <c r="E88" s="37"/>
    </row>
    <row r="89" spans="1:5" x14ac:dyDescent="0.25">
      <c r="A89" s="41">
        <v>41852</v>
      </c>
      <c r="B89" s="37">
        <v>9.5</v>
      </c>
      <c r="C89" s="37">
        <v>10.4</v>
      </c>
      <c r="D89" s="37">
        <v>9.9499999999999993</v>
      </c>
      <c r="E89" s="37"/>
    </row>
    <row r="90" spans="1:5" x14ac:dyDescent="0.25">
      <c r="A90" s="41">
        <v>41883</v>
      </c>
      <c r="B90" s="37">
        <v>9.5</v>
      </c>
      <c r="C90" s="37">
        <v>10.199999999999999</v>
      </c>
      <c r="D90" s="37">
        <v>9.85</v>
      </c>
      <c r="E90" s="37"/>
    </row>
    <row r="91" spans="1:5" x14ac:dyDescent="0.25">
      <c r="A91" s="41">
        <v>41913</v>
      </c>
      <c r="B91" s="37">
        <v>9.5</v>
      </c>
      <c r="C91" s="37">
        <v>10.199999999999999</v>
      </c>
      <c r="D91" s="37">
        <v>9.85</v>
      </c>
      <c r="E91" s="37"/>
    </row>
    <row r="92" spans="1:5" x14ac:dyDescent="0.25">
      <c r="A92" s="41">
        <v>41944</v>
      </c>
      <c r="B92" s="37">
        <v>9.5</v>
      </c>
      <c r="C92" s="37">
        <v>10.199999999999999</v>
      </c>
      <c r="D92" s="37">
        <v>9.85</v>
      </c>
      <c r="E92" s="37"/>
    </row>
    <row r="93" spans="1:5" x14ac:dyDescent="0.25">
      <c r="A93" s="41">
        <v>41974</v>
      </c>
      <c r="B93" s="37">
        <v>9.5</v>
      </c>
      <c r="C93" s="37">
        <v>10.199999999999999</v>
      </c>
      <c r="D93" s="37">
        <v>9.85</v>
      </c>
      <c r="E93" s="37"/>
    </row>
    <row r="94" spans="1:5" x14ac:dyDescent="0.25">
      <c r="A94" s="41">
        <v>42005</v>
      </c>
      <c r="B94" s="37">
        <v>9.5</v>
      </c>
      <c r="C94" s="37">
        <v>10.199999999999999</v>
      </c>
      <c r="D94" s="37">
        <v>9.85</v>
      </c>
      <c r="E94" s="37"/>
    </row>
    <row r="95" spans="1:5" x14ac:dyDescent="0.25">
      <c r="A95" s="41">
        <v>42036</v>
      </c>
      <c r="B95" s="37">
        <v>9.3000000000000007</v>
      </c>
      <c r="C95" s="37">
        <v>9.8000000000000007</v>
      </c>
      <c r="D95" s="37">
        <v>9.5500000000000007</v>
      </c>
      <c r="E95" s="37"/>
    </row>
    <row r="96" spans="1:5" x14ac:dyDescent="0.25">
      <c r="A96" s="41">
        <v>42064</v>
      </c>
      <c r="B96" s="37">
        <v>9.1</v>
      </c>
      <c r="C96" s="37">
        <v>9.6999999999999993</v>
      </c>
      <c r="D96" s="37">
        <v>9.4</v>
      </c>
      <c r="E96" s="37"/>
    </row>
    <row r="97" spans="1:8" x14ac:dyDescent="0.25">
      <c r="A97" s="41">
        <v>42095</v>
      </c>
      <c r="B97" s="37">
        <v>9</v>
      </c>
      <c r="C97" s="37">
        <v>9.6</v>
      </c>
      <c r="D97" s="37">
        <v>9.3000000000000007</v>
      </c>
      <c r="E97" s="37"/>
    </row>
    <row r="98" spans="1:8" x14ac:dyDescent="0.25">
      <c r="A98" s="41">
        <v>42125</v>
      </c>
      <c r="B98" s="37">
        <v>9</v>
      </c>
      <c r="C98" s="37">
        <v>9.5</v>
      </c>
      <c r="D98" s="37">
        <v>9.25</v>
      </c>
      <c r="E98" s="37"/>
    </row>
    <row r="99" spans="1:8" x14ac:dyDescent="0.25">
      <c r="A99" s="41">
        <v>42156</v>
      </c>
      <c r="B99" s="37">
        <v>9</v>
      </c>
      <c r="C99" s="37">
        <v>9.5</v>
      </c>
      <c r="D99" s="37">
        <v>9.25</v>
      </c>
      <c r="E99" s="37"/>
    </row>
    <row r="100" spans="1:8" x14ac:dyDescent="0.25">
      <c r="A100" s="41">
        <v>42186</v>
      </c>
      <c r="B100" s="37">
        <v>8.9</v>
      </c>
      <c r="C100" s="37">
        <v>9.4</v>
      </c>
      <c r="D100" s="37">
        <v>9.15</v>
      </c>
      <c r="E100" s="37"/>
    </row>
    <row r="101" spans="1:8" x14ac:dyDescent="0.25">
      <c r="A101" s="41">
        <v>42217</v>
      </c>
      <c r="B101" s="37">
        <v>8.9</v>
      </c>
      <c r="C101" s="37">
        <v>9.4</v>
      </c>
      <c r="D101" s="37">
        <v>9.15</v>
      </c>
      <c r="E101" s="37"/>
    </row>
    <row r="102" spans="1:8" x14ac:dyDescent="0.25">
      <c r="A102" s="41">
        <v>42248</v>
      </c>
      <c r="B102" s="37">
        <v>8.9</v>
      </c>
      <c r="C102" s="37">
        <v>9.4</v>
      </c>
      <c r="D102" s="37">
        <v>9.15</v>
      </c>
      <c r="E102" s="37"/>
    </row>
    <row r="103" spans="1:8" x14ac:dyDescent="0.25">
      <c r="A103" s="41">
        <v>42278</v>
      </c>
      <c r="B103" s="37">
        <v>8.8000000000000007</v>
      </c>
      <c r="C103" s="37">
        <v>9.3000000000000007</v>
      </c>
      <c r="D103" s="37">
        <v>9.0500000000000007</v>
      </c>
      <c r="E103" s="37"/>
    </row>
    <row r="104" spans="1:8" x14ac:dyDescent="0.25">
      <c r="A104" s="41">
        <v>42309</v>
      </c>
      <c r="B104" s="37">
        <v>8.8000000000000007</v>
      </c>
      <c r="C104" s="37">
        <v>9.3000000000000007</v>
      </c>
      <c r="D104" s="37">
        <v>9.0500000000000007</v>
      </c>
      <c r="E104" s="37"/>
    </row>
    <row r="105" spans="1:8" ht="15.75" thickBot="1" x14ac:dyDescent="0.3">
      <c r="A105" s="41">
        <v>42339</v>
      </c>
      <c r="B105" s="37">
        <v>8.8000000000000007</v>
      </c>
      <c r="C105" s="37">
        <v>9.3000000000000007</v>
      </c>
      <c r="D105" s="37">
        <v>9.0500000000000007</v>
      </c>
      <c r="E105" s="37"/>
    </row>
    <row r="106" spans="1:8" x14ac:dyDescent="0.25">
      <c r="A106" s="55">
        <v>42370</v>
      </c>
      <c r="B106" s="73">
        <v>8.6999999999999993</v>
      </c>
      <c r="C106" s="73">
        <v>9.15</v>
      </c>
      <c r="D106" s="73">
        <v>8.9250000000000007</v>
      </c>
      <c r="E106" s="74"/>
    </row>
    <row r="107" spans="1:8" x14ac:dyDescent="0.25">
      <c r="A107" s="56">
        <v>42401</v>
      </c>
      <c r="B107" s="37">
        <v>8.6</v>
      </c>
      <c r="C107" s="37">
        <v>9</v>
      </c>
      <c r="D107" s="37">
        <v>8.8000000000000007</v>
      </c>
      <c r="E107" s="75"/>
    </row>
    <row r="108" spans="1:8" x14ac:dyDescent="0.25">
      <c r="A108" s="56">
        <v>42430</v>
      </c>
      <c r="B108" s="37">
        <v>8.5</v>
      </c>
      <c r="C108" s="37">
        <v>8.8000000000000007</v>
      </c>
      <c r="D108" s="37">
        <v>8.65</v>
      </c>
      <c r="E108" s="75"/>
    </row>
    <row r="109" spans="1:8" x14ac:dyDescent="0.25">
      <c r="A109" s="56">
        <v>42461</v>
      </c>
      <c r="B109" s="37">
        <v>8.15</v>
      </c>
      <c r="C109" s="37">
        <v>8.5</v>
      </c>
      <c r="D109" s="37">
        <v>8.3249999999999993</v>
      </c>
      <c r="E109" s="75"/>
    </row>
    <row r="110" spans="1:8" x14ac:dyDescent="0.25">
      <c r="A110" s="56">
        <v>42491</v>
      </c>
      <c r="B110" s="37">
        <v>7.7</v>
      </c>
      <c r="C110" s="37">
        <v>8.1999999999999993</v>
      </c>
      <c r="D110" s="37">
        <v>7.95</v>
      </c>
      <c r="E110" s="75"/>
    </row>
    <row r="111" spans="1:8" x14ac:dyDescent="0.25">
      <c r="A111" s="56">
        <v>42522</v>
      </c>
      <c r="B111" s="37">
        <v>7.7</v>
      </c>
      <c r="C111" s="37">
        <v>8.1</v>
      </c>
      <c r="D111" s="37">
        <v>7.9</v>
      </c>
      <c r="E111" s="75"/>
    </row>
    <row r="112" spans="1:8" x14ac:dyDescent="0.25">
      <c r="A112" s="56">
        <v>42552</v>
      </c>
      <c r="B112" s="48">
        <v>7.7</v>
      </c>
      <c r="C112" s="48">
        <v>8.1</v>
      </c>
      <c r="D112" s="48">
        <v>7.9</v>
      </c>
      <c r="E112" s="75"/>
      <c r="F112" s="187" t="s">
        <v>77</v>
      </c>
      <c r="G112" s="187"/>
      <c r="H112" s="187"/>
    </row>
    <row r="113" spans="1:10" x14ac:dyDescent="0.25">
      <c r="A113" s="56">
        <v>42583</v>
      </c>
      <c r="B113" s="48">
        <v>7.7</v>
      </c>
      <c r="C113" s="48">
        <v>8.1</v>
      </c>
      <c r="D113" s="48">
        <v>7.9</v>
      </c>
      <c r="E113" s="75"/>
    </row>
    <row r="114" spans="1:10" x14ac:dyDescent="0.25">
      <c r="A114" s="56">
        <v>42614</v>
      </c>
      <c r="B114" s="48">
        <v>7.7</v>
      </c>
      <c r="C114" s="48">
        <v>8.1</v>
      </c>
      <c r="D114" s="48">
        <v>7.9</v>
      </c>
      <c r="E114" s="75"/>
    </row>
    <row r="115" spans="1:10" x14ac:dyDescent="0.25">
      <c r="A115" s="56">
        <v>42644</v>
      </c>
      <c r="B115" s="48">
        <v>7.7</v>
      </c>
      <c r="C115" s="48">
        <v>8.1</v>
      </c>
      <c r="D115" s="48">
        <v>7.9</v>
      </c>
      <c r="E115" s="75"/>
    </row>
    <row r="116" spans="1:10" x14ac:dyDescent="0.25">
      <c r="A116" s="56">
        <v>42675</v>
      </c>
      <c r="B116" s="48">
        <v>7.7</v>
      </c>
      <c r="C116" s="48">
        <v>8.1</v>
      </c>
      <c r="D116" s="48">
        <v>7.9</v>
      </c>
      <c r="E116" s="75"/>
    </row>
    <row r="117" spans="1:10" ht="15.75" thickBot="1" x14ac:dyDescent="0.3">
      <c r="A117" s="57">
        <v>42705</v>
      </c>
      <c r="B117" s="76">
        <v>7.7</v>
      </c>
      <c r="C117" s="76">
        <v>8.1</v>
      </c>
      <c r="D117" s="76">
        <v>7.9</v>
      </c>
      <c r="E117" s="77"/>
    </row>
    <row r="118" spans="1:10" x14ac:dyDescent="0.25">
      <c r="A118" s="55">
        <v>42736</v>
      </c>
      <c r="B118" s="78">
        <v>7.7</v>
      </c>
      <c r="C118" s="78">
        <v>8.1</v>
      </c>
      <c r="D118" s="79">
        <v>7.9</v>
      </c>
      <c r="E118" s="80" t="s">
        <v>78</v>
      </c>
    </row>
    <row r="119" spans="1:10" x14ac:dyDescent="0.25">
      <c r="A119" s="56">
        <v>42767</v>
      </c>
      <c r="B119" s="48">
        <v>7.7</v>
      </c>
      <c r="C119" s="48">
        <v>8.1</v>
      </c>
      <c r="D119" s="54">
        <v>7.9</v>
      </c>
      <c r="E119" s="75"/>
    </row>
    <row r="120" spans="1:10" x14ac:dyDescent="0.25">
      <c r="A120" s="56">
        <v>42795</v>
      </c>
      <c r="B120" s="48">
        <v>7.7</v>
      </c>
      <c r="C120" s="48">
        <v>8.1</v>
      </c>
      <c r="D120" s="54">
        <v>7.9</v>
      </c>
      <c r="E120" s="75"/>
      <c r="J120" t="s">
        <v>79</v>
      </c>
    </row>
    <row r="121" spans="1:10" x14ac:dyDescent="0.25">
      <c r="A121" s="56">
        <v>42826</v>
      </c>
      <c r="B121" s="48">
        <v>7.7</v>
      </c>
      <c r="C121" s="48">
        <v>8.1</v>
      </c>
      <c r="D121" s="54">
        <v>7.9</v>
      </c>
      <c r="E121" s="75"/>
    </row>
    <row r="122" spans="1:10" x14ac:dyDescent="0.25">
      <c r="A122" s="56">
        <v>42856</v>
      </c>
      <c r="B122" s="37">
        <v>8.3313000000000006</v>
      </c>
      <c r="C122" s="37">
        <v>9.1624999999999996</v>
      </c>
      <c r="D122" s="37">
        <v>8.7469000000000001</v>
      </c>
      <c r="E122" s="75"/>
    </row>
    <row r="123" spans="1:10" x14ac:dyDescent="0.25">
      <c r="A123" s="56">
        <v>42887</v>
      </c>
      <c r="B123" s="37">
        <v>8.1999999999999993</v>
      </c>
      <c r="C123" s="37">
        <v>8.9</v>
      </c>
      <c r="D123" s="37">
        <v>8.5500000000000007</v>
      </c>
      <c r="E123" s="75"/>
    </row>
    <row r="124" spans="1:10" x14ac:dyDescent="0.25">
      <c r="A124" s="56">
        <v>42917</v>
      </c>
      <c r="B124" s="37">
        <v>7.8</v>
      </c>
      <c r="C124" s="37">
        <v>8.5</v>
      </c>
      <c r="D124" s="37">
        <v>8.15</v>
      </c>
      <c r="E124" s="75"/>
    </row>
    <row r="125" spans="1:10" x14ac:dyDescent="0.25">
      <c r="A125" s="56">
        <v>42948</v>
      </c>
      <c r="B125" s="37">
        <v>7.8</v>
      </c>
      <c r="C125" s="37">
        <v>8.5</v>
      </c>
      <c r="D125" s="37">
        <v>8.15</v>
      </c>
      <c r="E125" s="75"/>
    </row>
    <row r="126" spans="1:10" x14ac:dyDescent="0.25">
      <c r="A126" s="56">
        <v>42979</v>
      </c>
      <c r="B126" s="37">
        <v>7.8</v>
      </c>
      <c r="C126" s="37">
        <v>8.5</v>
      </c>
      <c r="D126" s="37">
        <v>8.15</v>
      </c>
      <c r="E126" s="75"/>
    </row>
    <row r="127" spans="1:10" x14ac:dyDescent="0.25">
      <c r="A127" s="56">
        <v>43009</v>
      </c>
      <c r="B127" s="37">
        <v>7.8</v>
      </c>
      <c r="C127" s="37">
        <v>8.5</v>
      </c>
      <c r="D127" s="37">
        <v>8.15</v>
      </c>
      <c r="E127" s="75"/>
    </row>
    <row r="128" spans="1:10" x14ac:dyDescent="0.25">
      <c r="A128" s="56">
        <v>43040</v>
      </c>
      <c r="B128" s="37">
        <v>7.7045000000000003</v>
      </c>
      <c r="C128" s="37">
        <v>8.3091000000000008</v>
      </c>
      <c r="D128" s="37">
        <v>8.0068000000000001</v>
      </c>
      <c r="E128" s="75"/>
    </row>
    <row r="129" spans="1:5" ht="15.75" thickBot="1" x14ac:dyDescent="0.3">
      <c r="A129" s="57">
        <v>43070</v>
      </c>
      <c r="B129" s="119">
        <v>7.7</v>
      </c>
      <c r="C129" s="119">
        <v>8.3000000000000007</v>
      </c>
      <c r="D129" s="119">
        <v>8</v>
      </c>
      <c r="E129" s="77"/>
    </row>
    <row r="130" spans="1:5" x14ac:dyDescent="0.25">
      <c r="A130" s="55">
        <v>43101</v>
      </c>
      <c r="B130" s="73">
        <v>7.7</v>
      </c>
      <c r="C130" s="73">
        <v>8.3000000000000007</v>
      </c>
      <c r="D130" s="73">
        <v>8</v>
      </c>
      <c r="E130" s="74"/>
    </row>
    <row r="131" spans="1:5" x14ac:dyDescent="0.25">
      <c r="A131" s="56">
        <v>43132</v>
      </c>
      <c r="B131" s="37">
        <v>7.8</v>
      </c>
      <c r="C131" s="37">
        <v>8.4</v>
      </c>
      <c r="D131" s="37">
        <v>8.1</v>
      </c>
      <c r="E131" s="75"/>
    </row>
    <row r="132" spans="1:5" x14ac:dyDescent="0.25">
      <c r="A132" s="56">
        <v>43160</v>
      </c>
      <c r="B132" s="37">
        <v>8.25</v>
      </c>
      <c r="C132" s="37">
        <v>9</v>
      </c>
      <c r="D132" s="37">
        <v>8.625</v>
      </c>
      <c r="E132" s="75"/>
    </row>
    <row r="133" spans="1:5" x14ac:dyDescent="0.25">
      <c r="A133" s="56">
        <v>43191</v>
      </c>
      <c r="B133" s="37">
        <v>8.25</v>
      </c>
      <c r="C133" s="37">
        <v>9</v>
      </c>
      <c r="D133" s="37">
        <v>8.625</v>
      </c>
      <c r="E133" s="75"/>
    </row>
    <row r="134" spans="1:5" x14ac:dyDescent="0.25">
      <c r="A134" s="56">
        <v>43221</v>
      </c>
      <c r="B134" s="37">
        <v>8.3000000000000007</v>
      </c>
      <c r="C134" s="37">
        <v>8.6999999999999993</v>
      </c>
      <c r="D134" s="37">
        <v>8.5</v>
      </c>
      <c r="E134" s="75"/>
    </row>
    <row r="135" spans="1:5" x14ac:dyDescent="0.25">
      <c r="A135" s="56">
        <v>43252</v>
      </c>
      <c r="B135" s="37">
        <v>8.3000000000000007</v>
      </c>
      <c r="C135" s="37">
        <v>8.6999999999999993</v>
      </c>
      <c r="D135" s="37">
        <v>8.5</v>
      </c>
      <c r="E135" s="75"/>
    </row>
    <row r="136" spans="1:5" x14ac:dyDescent="0.25">
      <c r="A136" s="56">
        <v>43282</v>
      </c>
      <c r="B136" s="37">
        <v>8.2864000000000004</v>
      </c>
      <c r="C136" s="37">
        <v>8.6908999999999992</v>
      </c>
      <c r="D136" s="37">
        <v>8.4885999999999999</v>
      </c>
      <c r="E136" s="75"/>
    </row>
    <row r="137" spans="1:5" x14ac:dyDescent="0.25">
      <c r="A137" s="56">
        <v>43313</v>
      </c>
      <c r="B137" s="46">
        <v>8</v>
      </c>
      <c r="C137" s="46">
        <v>8.5</v>
      </c>
      <c r="D137" s="46">
        <v>8.25</v>
      </c>
      <c r="E137" s="104"/>
    </row>
    <row r="138" spans="1:5" x14ac:dyDescent="0.25">
      <c r="A138" s="56">
        <v>43344</v>
      </c>
      <c r="B138" s="46">
        <v>8</v>
      </c>
      <c r="C138" s="46">
        <v>8.5</v>
      </c>
      <c r="D138" s="46">
        <v>8.25</v>
      </c>
      <c r="E138" s="104"/>
    </row>
    <row r="139" spans="1:5" x14ac:dyDescent="0.25">
      <c r="A139" s="56">
        <v>43374</v>
      </c>
      <c r="B139" s="46">
        <v>8</v>
      </c>
      <c r="C139" s="46">
        <v>8.5</v>
      </c>
      <c r="D139" s="46">
        <v>8.25</v>
      </c>
      <c r="E139" s="104"/>
    </row>
    <row r="140" spans="1:5" x14ac:dyDescent="0.25">
      <c r="A140" s="56">
        <v>43405</v>
      </c>
      <c r="B140" s="46">
        <v>8</v>
      </c>
      <c r="C140" s="46">
        <v>8.5</v>
      </c>
      <c r="D140" s="46">
        <v>8.25</v>
      </c>
      <c r="E140" s="104"/>
    </row>
    <row r="141" spans="1:5" ht="15.75" thickBot="1" x14ac:dyDescent="0.3">
      <c r="A141" s="57">
        <v>43435</v>
      </c>
      <c r="B141" s="71">
        <v>8</v>
      </c>
      <c r="C141" s="71">
        <v>8.4684000000000008</v>
      </c>
      <c r="D141" s="71">
        <v>8.2341999999999995</v>
      </c>
      <c r="E141" s="105"/>
    </row>
    <row r="142" spans="1:5" x14ac:dyDescent="0.25">
      <c r="A142" s="55">
        <v>43466</v>
      </c>
      <c r="B142" s="68">
        <v>8</v>
      </c>
      <c r="C142" s="68">
        <v>8.3000000000000007</v>
      </c>
      <c r="D142" s="68">
        <v>8.15</v>
      </c>
      <c r="E142" s="106"/>
    </row>
    <row r="143" spans="1:5" x14ac:dyDescent="0.25">
      <c r="A143" s="56">
        <v>43497</v>
      </c>
      <c r="B143" s="46">
        <v>8</v>
      </c>
      <c r="C143" s="46">
        <v>8.3000000000000007</v>
      </c>
      <c r="D143" s="46">
        <v>8.15</v>
      </c>
      <c r="E143" s="104"/>
    </row>
    <row r="144" spans="1:5" x14ac:dyDescent="0.25">
      <c r="A144" s="56">
        <v>43525</v>
      </c>
      <c r="B144" s="46">
        <v>8</v>
      </c>
      <c r="C144" s="46">
        <v>8.3000000000000007</v>
      </c>
      <c r="D144" s="46">
        <v>8.15</v>
      </c>
      <c r="E144" s="104"/>
    </row>
    <row r="145" spans="1:5" x14ac:dyDescent="0.25">
      <c r="A145" s="56">
        <v>43556</v>
      </c>
      <c r="B145" s="46">
        <v>8.1425000000000001</v>
      </c>
      <c r="C145" s="46">
        <v>8.3949999999999996</v>
      </c>
      <c r="D145" s="46">
        <v>8.2688000000000006</v>
      </c>
      <c r="E145" s="104"/>
    </row>
    <row r="146" spans="1:5" x14ac:dyDescent="0.25">
      <c r="A146" s="56">
        <v>43586</v>
      </c>
      <c r="B146" s="46" t="s">
        <v>80</v>
      </c>
      <c r="C146" s="46" t="s">
        <v>81</v>
      </c>
      <c r="D146" s="46" t="s">
        <v>82</v>
      </c>
      <c r="E146" s="104"/>
    </row>
    <row r="147" spans="1:5" x14ac:dyDescent="0.25">
      <c r="A147" s="56">
        <v>43617</v>
      </c>
      <c r="B147" s="46">
        <v>8.1999999999999993</v>
      </c>
      <c r="C147" s="46">
        <v>8.5</v>
      </c>
      <c r="D147" s="46">
        <v>8.35</v>
      </c>
      <c r="E147" s="104"/>
    </row>
    <row r="148" spans="1:5" x14ac:dyDescent="0.25">
      <c r="A148" s="56">
        <v>43647</v>
      </c>
      <c r="B148" s="46">
        <v>8.1999999999999993</v>
      </c>
      <c r="C148" s="46">
        <v>8.6913</v>
      </c>
      <c r="D148" s="46">
        <v>8.4457000000000004</v>
      </c>
      <c r="E148" s="104"/>
    </row>
    <row r="149" spans="1:5" x14ac:dyDescent="0.25">
      <c r="A149" s="56">
        <v>43678</v>
      </c>
      <c r="B149" s="46">
        <v>8.1999999999999993</v>
      </c>
      <c r="C149" s="46">
        <v>8.6999999999999993</v>
      </c>
      <c r="D149" s="46">
        <v>8.4499999999999993</v>
      </c>
      <c r="E149" s="104"/>
    </row>
    <row r="150" spans="1:5" x14ac:dyDescent="0.25">
      <c r="A150" s="56">
        <v>43709</v>
      </c>
      <c r="B150" s="46">
        <v>8.2570999999999994</v>
      </c>
      <c r="C150" s="46">
        <v>8.7857000000000003</v>
      </c>
      <c r="D150" s="46">
        <v>8.5213999999999999</v>
      </c>
      <c r="E150" s="104"/>
    </row>
    <row r="151" spans="1:5" x14ac:dyDescent="0.25">
      <c r="A151" s="56">
        <v>43739</v>
      </c>
      <c r="B151" s="46">
        <v>8.6</v>
      </c>
      <c r="C151" s="46">
        <v>9.3000000000000007</v>
      </c>
      <c r="D151" s="46">
        <v>8.9499999999999993</v>
      </c>
      <c r="E151" s="104"/>
    </row>
    <row r="152" spans="1:5" x14ac:dyDescent="0.25">
      <c r="A152" s="56">
        <v>43770</v>
      </c>
      <c r="B152" s="46">
        <v>8.6</v>
      </c>
      <c r="C152" s="46">
        <v>9.3000000000000007</v>
      </c>
      <c r="D152" s="46">
        <v>8.9499999999999993</v>
      </c>
      <c r="E152" s="104"/>
    </row>
    <row r="153" spans="1:5" ht="15.75" thickBot="1" x14ac:dyDescent="0.3">
      <c r="A153" s="56">
        <v>43800</v>
      </c>
      <c r="B153" s="46">
        <v>8.6946999999999992</v>
      </c>
      <c r="C153" s="46">
        <v>9.2052999999999994</v>
      </c>
      <c r="D153" s="46">
        <v>8.9499999999999993</v>
      </c>
      <c r="E153" s="104"/>
    </row>
    <row r="154" spans="1:5" x14ac:dyDescent="0.25">
      <c r="A154" s="55">
        <v>43831</v>
      </c>
      <c r="B154" s="68">
        <v>8.6999999999999993</v>
      </c>
      <c r="C154" s="68">
        <v>9.1999999999999993</v>
      </c>
      <c r="D154" s="68">
        <v>8.9499999999999993</v>
      </c>
      <c r="E154" s="74"/>
    </row>
    <row r="155" spans="1:5" x14ac:dyDescent="0.25">
      <c r="A155" s="56">
        <v>43862</v>
      </c>
      <c r="B155" s="46">
        <v>8.6999999999999993</v>
      </c>
      <c r="C155" s="46">
        <v>9.1999999999999993</v>
      </c>
      <c r="D155" s="46">
        <v>8.9499999999999993</v>
      </c>
      <c r="E155" s="75"/>
    </row>
    <row r="156" spans="1:5" x14ac:dyDescent="0.25">
      <c r="A156" s="56">
        <v>43891</v>
      </c>
      <c r="B156" s="37">
        <v>8.6044999999999998</v>
      </c>
      <c r="C156" s="46">
        <v>9.1</v>
      </c>
      <c r="D156" s="37">
        <v>8.8522999999999996</v>
      </c>
      <c r="E156" s="75"/>
    </row>
    <row r="157" spans="1:5" x14ac:dyDescent="0.25">
      <c r="A157" s="56">
        <v>43922</v>
      </c>
      <c r="B157" s="46">
        <v>8.6</v>
      </c>
      <c r="C157" s="46">
        <v>9</v>
      </c>
      <c r="D157" s="46">
        <v>8.8000000000000007</v>
      </c>
      <c r="E157" s="75"/>
    </row>
    <row r="158" spans="1:5" x14ac:dyDescent="0.25">
      <c r="A158" s="56">
        <v>43952</v>
      </c>
      <c r="B158" s="46">
        <v>8.5158000000000005</v>
      </c>
      <c r="C158" s="46">
        <v>8.9474</v>
      </c>
      <c r="D158" s="46">
        <v>8.7316000000000003</v>
      </c>
      <c r="E158" s="75"/>
    </row>
    <row r="159" spans="1:5" x14ac:dyDescent="0.25">
      <c r="A159" s="56">
        <v>43983</v>
      </c>
      <c r="B159" s="46">
        <v>7.8</v>
      </c>
      <c r="C159" s="46">
        <v>8.5</v>
      </c>
      <c r="D159" s="46">
        <v>8.15</v>
      </c>
      <c r="E159" s="75"/>
    </row>
    <row r="160" spans="1:5" x14ac:dyDescent="0.25">
      <c r="A160" s="56">
        <v>44013</v>
      </c>
      <c r="B160" s="46">
        <v>6.8434999999999997</v>
      </c>
      <c r="C160" s="46">
        <v>7.5434999999999999</v>
      </c>
      <c r="D160" s="46">
        <v>7.1935000000000002</v>
      </c>
      <c r="E160" s="75"/>
    </row>
    <row r="161" spans="1:5" x14ac:dyDescent="0.25">
      <c r="A161" s="56">
        <v>44044</v>
      </c>
      <c r="B161" s="46">
        <v>6.8</v>
      </c>
      <c r="C161" s="46">
        <v>7.5</v>
      </c>
      <c r="D161" s="46">
        <v>7.15</v>
      </c>
      <c r="E161" s="75"/>
    </row>
    <row r="162" spans="1:5" x14ac:dyDescent="0.25">
      <c r="A162" s="56">
        <v>44075</v>
      </c>
      <c r="B162" s="46">
        <v>6.8</v>
      </c>
      <c r="C162" s="46">
        <v>7.5</v>
      </c>
      <c r="D162" s="46">
        <v>7.15</v>
      </c>
      <c r="E162" s="75"/>
    </row>
    <row r="163" spans="1:5" x14ac:dyDescent="0.25">
      <c r="A163" s="56">
        <v>44105</v>
      </c>
      <c r="B163" s="46">
        <v>6.8</v>
      </c>
      <c r="C163" s="46">
        <v>7.5</v>
      </c>
      <c r="D163" s="46">
        <v>7.15</v>
      </c>
      <c r="E163" s="75"/>
    </row>
    <row r="164" spans="1:5" x14ac:dyDescent="0.25">
      <c r="A164" s="56">
        <v>44136</v>
      </c>
      <c r="B164" s="46">
        <v>6.8</v>
      </c>
      <c r="C164" s="46">
        <v>7.5</v>
      </c>
      <c r="D164" s="46">
        <v>7.15</v>
      </c>
      <c r="E164" s="75"/>
    </row>
    <row r="165" spans="1:5" ht="15.75" thickBot="1" x14ac:dyDescent="0.3">
      <c r="A165" s="57">
        <v>44166</v>
      </c>
      <c r="B165" s="71">
        <v>7.2</v>
      </c>
      <c r="C165" s="71">
        <v>8.1999999999999993</v>
      </c>
      <c r="D165" s="71">
        <v>7.7</v>
      </c>
      <c r="E165" s="77"/>
    </row>
    <row r="166" spans="1:5" x14ac:dyDescent="0.25">
      <c r="A166" s="41">
        <v>44197</v>
      </c>
      <c r="B166" s="46">
        <v>7.2</v>
      </c>
      <c r="C166" s="46">
        <v>8.1999999999999993</v>
      </c>
      <c r="D166" s="46">
        <v>7.7</v>
      </c>
      <c r="E166" s="37"/>
    </row>
    <row r="167" spans="1:5" x14ac:dyDescent="0.25">
      <c r="A167" s="41">
        <v>44228</v>
      </c>
      <c r="B167" s="46">
        <v>7.2</v>
      </c>
      <c r="C167" s="46">
        <v>8.1999999999999993</v>
      </c>
      <c r="D167" s="46">
        <v>7.7</v>
      </c>
      <c r="E167" s="37"/>
    </row>
    <row r="168" spans="1:5" x14ac:dyDescent="0.25">
      <c r="A168" s="41">
        <v>44256</v>
      </c>
      <c r="B168" s="46">
        <v>7.2</v>
      </c>
      <c r="C168" s="46">
        <v>8.1999999999999993</v>
      </c>
      <c r="D168" s="46">
        <v>7.7</v>
      </c>
      <c r="E168" s="37"/>
    </row>
    <row r="169" spans="1:5" x14ac:dyDescent="0.25">
      <c r="A169" s="41">
        <v>44287</v>
      </c>
      <c r="B169" s="46">
        <v>7.2</v>
      </c>
      <c r="C169" s="46">
        <v>8.1999999999999993</v>
      </c>
      <c r="D169" s="46">
        <v>7.7</v>
      </c>
      <c r="E169" s="37"/>
    </row>
    <row r="170" spans="1:5" x14ac:dyDescent="0.25">
      <c r="A170" s="41">
        <v>44317</v>
      </c>
      <c r="B170" s="46">
        <v>7.2</v>
      </c>
      <c r="C170" s="46">
        <v>8.1999999999999993</v>
      </c>
      <c r="D170" s="46">
        <v>7.7</v>
      </c>
      <c r="E170" s="37"/>
    </row>
    <row r="171" spans="1:5" x14ac:dyDescent="0.25">
      <c r="A171" s="41">
        <v>44348</v>
      </c>
      <c r="B171" s="46">
        <v>7.2</v>
      </c>
      <c r="C171" s="46">
        <v>8.1999999999999993</v>
      </c>
      <c r="D171" s="46">
        <v>7.7</v>
      </c>
      <c r="E171" s="37"/>
    </row>
    <row r="172" spans="1:5" x14ac:dyDescent="0.25">
      <c r="A172" s="41">
        <v>44378</v>
      </c>
      <c r="B172" s="46">
        <v>7.2</v>
      </c>
      <c r="C172" s="46">
        <v>8.1999999999999993</v>
      </c>
      <c r="D172" s="46">
        <v>7.7</v>
      </c>
      <c r="E172" s="37"/>
    </row>
    <row r="173" spans="1:5" x14ac:dyDescent="0.25">
      <c r="A173" s="41">
        <v>44409</v>
      </c>
      <c r="B173" s="46">
        <v>7.2</v>
      </c>
      <c r="C173" s="46">
        <v>8.1999999999999993</v>
      </c>
      <c r="D173" s="46">
        <v>7.7</v>
      </c>
      <c r="E173" s="37"/>
    </row>
    <row r="174" spans="1:5" x14ac:dyDescent="0.25">
      <c r="A174" s="41">
        <v>44440</v>
      </c>
      <c r="B174" s="46">
        <v>7.2</v>
      </c>
      <c r="C174" s="46">
        <v>8.1999999999999993</v>
      </c>
      <c r="D174" s="46">
        <v>7.7</v>
      </c>
      <c r="E174" s="37"/>
    </row>
    <row r="175" spans="1:5" x14ac:dyDescent="0.25">
      <c r="A175" s="41">
        <v>44470</v>
      </c>
      <c r="B175" s="46">
        <v>7.2</v>
      </c>
      <c r="C175" s="46">
        <v>8.1999999999999993</v>
      </c>
      <c r="D175" s="46">
        <v>7.7</v>
      </c>
      <c r="E175" s="37"/>
    </row>
    <row r="176" spans="1:5" x14ac:dyDescent="0.25">
      <c r="A176" s="41">
        <v>44501</v>
      </c>
      <c r="B176" s="46">
        <v>7.2</v>
      </c>
      <c r="C176" s="46">
        <v>8.1999999999999993</v>
      </c>
      <c r="D176" s="46">
        <v>7.7</v>
      </c>
      <c r="E176" s="37"/>
    </row>
    <row r="177" spans="1:5" x14ac:dyDescent="0.25">
      <c r="A177" s="41">
        <v>44531</v>
      </c>
      <c r="B177" s="46">
        <v>7.2</v>
      </c>
      <c r="C177" s="46">
        <v>8.1999999999999993</v>
      </c>
      <c r="D177" s="46">
        <v>7.7</v>
      </c>
      <c r="E177" s="37"/>
    </row>
    <row r="178" spans="1:5" x14ac:dyDescent="0.25">
      <c r="A178" s="41">
        <v>44562</v>
      </c>
      <c r="B178" s="46">
        <v>7.2</v>
      </c>
      <c r="C178" s="46">
        <v>8.1999999999999993</v>
      </c>
      <c r="D178" s="46">
        <v>7.7</v>
      </c>
      <c r="E178" s="37"/>
    </row>
    <row r="179" spans="1:5" x14ac:dyDescent="0.25">
      <c r="A179" s="41">
        <v>44593</v>
      </c>
      <c r="B179" s="46">
        <v>7.2</v>
      </c>
      <c r="C179" s="46">
        <v>8.1999999999999993</v>
      </c>
      <c r="D179" s="46">
        <v>7.7</v>
      </c>
      <c r="E179" s="37"/>
    </row>
    <row r="180" spans="1:5" x14ac:dyDescent="0.25">
      <c r="A180" s="41">
        <v>44621</v>
      </c>
      <c r="B180" s="46"/>
      <c r="C180" s="46"/>
      <c r="D180" s="46"/>
      <c r="E180" s="37"/>
    </row>
    <row r="181" spans="1:5" x14ac:dyDescent="0.25">
      <c r="A181" s="41">
        <v>44652</v>
      </c>
      <c r="B181" s="37"/>
      <c r="C181" s="37"/>
      <c r="D181" s="37"/>
      <c r="E181" s="37"/>
    </row>
    <row r="182" spans="1:5" x14ac:dyDescent="0.25">
      <c r="A182" s="41">
        <v>44682</v>
      </c>
      <c r="B182" s="37"/>
      <c r="C182" s="37"/>
      <c r="D182" s="37"/>
      <c r="E182" s="37"/>
    </row>
    <row r="183" spans="1:5" x14ac:dyDescent="0.25">
      <c r="A183" s="41">
        <v>44713</v>
      </c>
      <c r="B183" s="37"/>
      <c r="C183" s="37"/>
      <c r="D183" s="37"/>
      <c r="E183" s="37"/>
    </row>
    <row r="184" spans="1:5" x14ac:dyDescent="0.25">
      <c r="A184" s="41">
        <v>44743</v>
      </c>
      <c r="B184" s="37"/>
      <c r="C184" s="37"/>
      <c r="D184" s="37"/>
      <c r="E184" s="37"/>
    </row>
    <row r="185" spans="1:5" x14ac:dyDescent="0.25">
      <c r="A185" s="41">
        <v>44774</v>
      </c>
      <c r="B185" s="37"/>
      <c r="C185" s="37"/>
      <c r="D185" s="37"/>
      <c r="E185" s="37"/>
    </row>
    <row r="186" spans="1:5" x14ac:dyDescent="0.25">
      <c r="A186" s="41">
        <v>44805</v>
      </c>
      <c r="B186" s="37"/>
      <c r="C186" s="37"/>
      <c r="D186" s="37"/>
      <c r="E186" s="37"/>
    </row>
    <row r="187" spans="1:5" x14ac:dyDescent="0.25">
      <c r="A187" s="41">
        <v>44835</v>
      </c>
      <c r="B187" s="37"/>
      <c r="C187" s="37"/>
      <c r="D187" s="37"/>
      <c r="E187" s="37"/>
    </row>
  </sheetData>
  <mergeCells count="1">
    <mergeCell ref="F112:H112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35"/>
  <sheetViews>
    <sheetView workbookViewId="0">
      <pane ySplit="2" topLeftCell="A198" activePane="bottomLeft" state="frozenSplit"/>
      <selection pane="bottomLeft" activeCell="D227" sqref="D227"/>
    </sheetView>
  </sheetViews>
  <sheetFormatPr baseColWidth="10" defaultColWidth="11.42578125" defaultRowHeight="15" x14ac:dyDescent="0.25"/>
  <cols>
    <col min="1" max="1" width="11.42578125" style="27"/>
  </cols>
  <sheetData>
    <row r="1" spans="1:4" ht="17.25" x14ac:dyDescent="0.25">
      <c r="A1" s="1" t="s">
        <v>83</v>
      </c>
      <c r="B1" s="2"/>
      <c r="C1" s="2"/>
      <c r="D1" s="2"/>
    </row>
    <row r="2" spans="1:4" ht="17.25" x14ac:dyDescent="0.25">
      <c r="A2" s="1" t="s">
        <v>84</v>
      </c>
      <c r="B2" s="2"/>
      <c r="C2" s="2"/>
      <c r="D2" s="2"/>
    </row>
    <row r="3" spans="1:4" x14ac:dyDescent="0.25">
      <c r="A3" s="39"/>
      <c r="B3" s="2"/>
      <c r="C3" s="2"/>
      <c r="D3" s="2"/>
    </row>
    <row r="4" spans="1:4" x14ac:dyDescent="0.25">
      <c r="A4" s="40" t="s">
        <v>1</v>
      </c>
      <c r="B4" s="36" t="s">
        <v>15</v>
      </c>
      <c r="C4" s="36" t="s">
        <v>16</v>
      </c>
      <c r="D4" s="36" t="s">
        <v>17</v>
      </c>
    </row>
    <row r="5" spans="1:4" x14ac:dyDescent="0.25">
      <c r="A5" s="41">
        <v>37834</v>
      </c>
      <c r="B5" s="37">
        <v>4.9379999999999997</v>
      </c>
      <c r="C5" s="37">
        <v>4.9820000000000002</v>
      </c>
      <c r="D5" s="37">
        <v>4.96</v>
      </c>
    </row>
    <row r="6" spans="1:4" x14ac:dyDescent="0.25">
      <c r="A6" s="41">
        <v>37865</v>
      </c>
      <c r="B6" s="37">
        <v>5.1749999999999998</v>
      </c>
      <c r="C6" s="37">
        <v>5.2750000000000004</v>
      </c>
      <c r="D6" s="37">
        <v>5.2249999999999996</v>
      </c>
    </row>
    <row r="7" spans="1:4" x14ac:dyDescent="0.25">
      <c r="A7" s="41">
        <v>37895</v>
      </c>
      <c r="B7" s="37">
        <v>5.3789999999999996</v>
      </c>
      <c r="C7" s="37">
        <v>5.49</v>
      </c>
      <c r="D7" s="37">
        <v>5.4349999999999996</v>
      </c>
    </row>
    <row r="8" spans="1:4" x14ac:dyDescent="0.25">
      <c r="A8" s="41">
        <v>37926</v>
      </c>
      <c r="B8" s="37">
        <v>5.6769999999999996</v>
      </c>
      <c r="C8" s="37">
        <v>5.8970000000000002</v>
      </c>
      <c r="D8" s="37">
        <v>5.7869999999999999</v>
      </c>
    </row>
    <row r="9" spans="1:4" x14ac:dyDescent="0.25">
      <c r="A9" s="41">
        <v>37956</v>
      </c>
      <c r="B9" s="37">
        <v>6.2279999999999998</v>
      </c>
      <c r="C9" s="37">
        <v>6.7240000000000002</v>
      </c>
      <c r="D9" s="37">
        <v>6.476</v>
      </c>
    </row>
    <row r="10" spans="1:4" x14ac:dyDescent="0.25">
      <c r="A10" s="41">
        <v>37987</v>
      </c>
      <c r="B10" s="37">
        <v>7.1210000000000004</v>
      </c>
      <c r="C10" s="37">
        <v>7.452</v>
      </c>
      <c r="D10" s="37">
        <v>7.2869999999999999</v>
      </c>
    </row>
    <row r="11" spans="1:4" x14ac:dyDescent="0.25">
      <c r="A11" s="41">
        <v>38018</v>
      </c>
      <c r="B11" s="37">
        <v>8.7080000000000002</v>
      </c>
      <c r="C11" s="37">
        <v>9.3420000000000005</v>
      </c>
      <c r="D11" s="37">
        <v>9.0250000000000004</v>
      </c>
    </row>
    <row r="12" spans="1:4" x14ac:dyDescent="0.25">
      <c r="A12" s="41">
        <v>38047</v>
      </c>
      <c r="B12" s="37">
        <v>10.5</v>
      </c>
      <c r="C12" s="37">
        <v>10.803000000000001</v>
      </c>
      <c r="D12" s="37">
        <v>10.651999999999999</v>
      </c>
    </row>
    <row r="13" spans="1:4" x14ac:dyDescent="0.25">
      <c r="A13" s="41">
        <v>38078</v>
      </c>
      <c r="B13" s="37">
        <v>11.332000000000001</v>
      </c>
      <c r="C13" s="37">
        <v>11.707000000000001</v>
      </c>
      <c r="D13" s="37">
        <v>11.52</v>
      </c>
    </row>
    <row r="14" spans="1:4" x14ac:dyDescent="0.25">
      <c r="A14" s="41">
        <v>38108</v>
      </c>
      <c r="B14" s="37">
        <v>11.683999999999999</v>
      </c>
      <c r="C14" s="37">
        <v>12.07</v>
      </c>
      <c r="D14" s="37">
        <v>11.877000000000001</v>
      </c>
    </row>
    <row r="15" spans="1:4" x14ac:dyDescent="0.25">
      <c r="A15" s="41">
        <v>38139</v>
      </c>
      <c r="B15" s="37">
        <v>10.582000000000001</v>
      </c>
      <c r="C15" s="37">
        <v>10.968</v>
      </c>
      <c r="D15" s="37">
        <v>10.775</v>
      </c>
    </row>
    <row r="16" spans="1:4" x14ac:dyDescent="0.25">
      <c r="A16" s="41">
        <v>38169</v>
      </c>
      <c r="B16" s="37">
        <v>10.362</v>
      </c>
      <c r="C16" s="37">
        <v>10.803000000000001</v>
      </c>
      <c r="D16" s="37">
        <v>10.583</v>
      </c>
    </row>
    <row r="17" spans="1:4" x14ac:dyDescent="0.25">
      <c r="A17" s="41">
        <v>38200</v>
      </c>
      <c r="B17" s="37">
        <v>10.5</v>
      </c>
      <c r="C17" s="37">
        <v>11.023</v>
      </c>
      <c r="D17" s="37">
        <v>10.762</v>
      </c>
    </row>
    <row r="18" spans="1:4" x14ac:dyDescent="0.25">
      <c r="A18" s="41">
        <v>38231</v>
      </c>
      <c r="B18" s="37">
        <v>11.712</v>
      </c>
      <c r="C18" s="37">
        <v>12.401</v>
      </c>
      <c r="D18" s="37">
        <v>12.057</v>
      </c>
    </row>
    <row r="19" spans="1:4" x14ac:dyDescent="0.25">
      <c r="A19" s="41">
        <v>38261</v>
      </c>
      <c r="B19" s="37">
        <v>12.39</v>
      </c>
      <c r="C19" s="37">
        <v>12.743</v>
      </c>
      <c r="D19" s="37">
        <v>12.567</v>
      </c>
    </row>
    <row r="20" spans="1:4" x14ac:dyDescent="0.25">
      <c r="A20" s="41">
        <v>38292</v>
      </c>
      <c r="B20" s="37">
        <v>12.621</v>
      </c>
      <c r="C20" s="37">
        <v>12.98</v>
      </c>
      <c r="D20" s="37">
        <v>12.801</v>
      </c>
    </row>
    <row r="21" spans="1:4" x14ac:dyDescent="0.25">
      <c r="A21" s="41">
        <v>38322</v>
      </c>
      <c r="B21" s="37">
        <v>13.757</v>
      </c>
      <c r="C21" s="37">
        <v>14.042999999999999</v>
      </c>
      <c r="D21" s="37">
        <v>13.9</v>
      </c>
    </row>
    <row r="22" spans="1:4" x14ac:dyDescent="0.25">
      <c r="A22" s="41">
        <v>38353</v>
      </c>
      <c r="B22" s="37">
        <v>14.33</v>
      </c>
      <c r="C22" s="37">
        <v>14.798999999999999</v>
      </c>
      <c r="D22" s="37">
        <v>14.565</v>
      </c>
    </row>
    <row r="23" spans="1:4" x14ac:dyDescent="0.25">
      <c r="A23" s="41">
        <v>38384</v>
      </c>
      <c r="B23" s="37">
        <v>18.187999999999999</v>
      </c>
      <c r="C23" s="37">
        <v>20.393000000000001</v>
      </c>
      <c r="D23" s="37">
        <v>19.291</v>
      </c>
    </row>
    <row r="24" spans="1:4" x14ac:dyDescent="0.25">
      <c r="A24" s="41">
        <v>38412</v>
      </c>
      <c r="B24" s="37">
        <v>28.521999999999998</v>
      </c>
      <c r="C24" s="37">
        <v>32.104999999999997</v>
      </c>
      <c r="D24" s="37">
        <v>30.314</v>
      </c>
    </row>
    <row r="25" spans="1:4" x14ac:dyDescent="0.25">
      <c r="A25" s="41">
        <v>38443</v>
      </c>
      <c r="B25" s="37">
        <v>28.55</v>
      </c>
      <c r="C25" s="37">
        <v>30.423999999999999</v>
      </c>
      <c r="D25" s="37">
        <v>29.486999999999998</v>
      </c>
    </row>
    <row r="26" spans="1:4" x14ac:dyDescent="0.25">
      <c r="A26" s="41">
        <v>38473</v>
      </c>
      <c r="B26" s="37">
        <v>23.562000000000001</v>
      </c>
      <c r="C26" s="37">
        <v>25.16</v>
      </c>
      <c r="D26" s="37">
        <v>24.361000000000001</v>
      </c>
    </row>
    <row r="27" spans="1:4" x14ac:dyDescent="0.25">
      <c r="A27" s="41">
        <v>38504</v>
      </c>
      <c r="B27" s="37">
        <v>20.117000000000001</v>
      </c>
      <c r="C27" s="37">
        <v>22.873000000000001</v>
      </c>
      <c r="D27" s="37">
        <v>21.495000000000001</v>
      </c>
    </row>
    <row r="28" spans="1:4" x14ac:dyDescent="0.25">
      <c r="A28" s="41">
        <v>38534</v>
      </c>
      <c r="B28" s="37">
        <v>15.432</v>
      </c>
      <c r="C28" s="37">
        <v>18.739000000000001</v>
      </c>
      <c r="D28" s="37">
        <v>17.085999999999999</v>
      </c>
    </row>
    <row r="29" spans="1:4" x14ac:dyDescent="0.25">
      <c r="A29" s="41">
        <v>38565</v>
      </c>
      <c r="B29" s="37">
        <v>17.637</v>
      </c>
      <c r="C29" s="37">
        <v>19.29</v>
      </c>
      <c r="D29" s="37">
        <v>18.463999999999999</v>
      </c>
    </row>
    <row r="30" spans="1:4" x14ac:dyDescent="0.25">
      <c r="A30" s="41">
        <v>38596</v>
      </c>
      <c r="B30" s="37">
        <v>21.936</v>
      </c>
      <c r="C30" s="37">
        <v>26.454999999999998</v>
      </c>
      <c r="D30" s="37">
        <v>24.196000000000002</v>
      </c>
    </row>
    <row r="31" spans="1:4" x14ac:dyDescent="0.25">
      <c r="A31" s="41">
        <v>38626</v>
      </c>
      <c r="B31" s="37">
        <v>22.873000000000001</v>
      </c>
      <c r="C31" s="37">
        <v>23.975000000000001</v>
      </c>
      <c r="D31" s="37">
        <v>23.423999999999999</v>
      </c>
    </row>
    <row r="32" spans="1:4" x14ac:dyDescent="0.25">
      <c r="A32" s="41">
        <v>38657</v>
      </c>
      <c r="B32" s="37">
        <v>20.806000000000001</v>
      </c>
      <c r="C32" s="37">
        <v>22.321999999999999</v>
      </c>
      <c r="D32" s="37">
        <v>21.564</v>
      </c>
    </row>
    <row r="33" spans="1:4" x14ac:dyDescent="0.25">
      <c r="A33" s="41">
        <v>38687</v>
      </c>
      <c r="B33" s="37">
        <v>20.393000000000001</v>
      </c>
      <c r="C33" s="37">
        <v>21.495000000000001</v>
      </c>
      <c r="D33" s="37">
        <v>20.943999999999999</v>
      </c>
    </row>
    <row r="34" spans="1:4" x14ac:dyDescent="0.25">
      <c r="A34" s="41">
        <v>38718</v>
      </c>
      <c r="B34" s="37">
        <v>18.739000000000001</v>
      </c>
      <c r="C34" s="37">
        <v>19.786000000000001</v>
      </c>
      <c r="D34" s="37">
        <v>19.263000000000002</v>
      </c>
    </row>
    <row r="35" spans="1:4" x14ac:dyDescent="0.25">
      <c r="A35" s="41">
        <v>38749</v>
      </c>
      <c r="B35" s="37">
        <v>18.739000000000001</v>
      </c>
      <c r="C35" s="37">
        <v>19.620999999999999</v>
      </c>
      <c r="D35" s="37">
        <v>19.18</v>
      </c>
    </row>
    <row r="36" spans="1:4" x14ac:dyDescent="0.25">
      <c r="A36" s="41">
        <v>38777</v>
      </c>
      <c r="B36" s="37">
        <v>15.829000000000001</v>
      </c>
      <c r="C36" s="37">
        <v>17.416</v>
      </c>
      <c r="D36" s="37">
        <v>16.623000000000001</v>
      </c>
    </row>
    <row r="37" spans="1:4" x14ac:dyDescent="0.25">
      <c r="A37" s="41">
        <v>38808</v>
      </c>
      <c r="B37" s="37">
        <v>15.157</v>
      </c>
      <c r="C37" s="37">
        <v>16.204000000000001</v>
      </c>
      <c r="D37" s="37">
        <v>15.680999999999999</v>
      </c>
    </row>
    <row r="38" spans="1:4" x14ac:dyDescent="0.25">
      <c r="A38" s="41">
        <v>38838</v>
      </c>
      <c r="B38" s="37">
        <v>15.818</v>
      </c>
      <c r="C38" s="37">
        <v>16.535</v>
      </c>
      <c r="D38" s="37">
        <v>16.177</v>
      </c>
    </row>
    <row r="39" spans="1:4" x14ac:dyDescent="0.25">
      <c r="A39" s="41">
        <v>38869</v>
      </c>
      <c r="B39" s="37">
        <v>17.13</v>
      </c>
      <c r="C39" s="37">
        <v>17.946000000000002</v>
      </c>
      <c r="D39" s="37">
        <v>17.538</v>
      </c>
    </row>
    <row r="40" spans="1:4" x14ac:dyDescent="0.25">
      <c r="A40" s="41">
        <v>38899</v>
      </c>
      <c r="B40" s="37">
        <v>16.535</v>
      </c>
      <c r="C40" s="37">
        <v>17.306000000000001</v>
      </c>
      <c r="D40" s="37">
        <v>16.920999999999999</v>
      </c>
    </row>
    <row r="41" spans="1:4" x14ac:dyDescent="0.25">
      <c r="A41" s="41">
        <v>38930</v>
      </c>
      <c r="B41" s="37">
        <v>16.535</v>
      </c>
      <c r="C41" s="37">
        <v>17.140999999999998</v>
      </c>
      <c r="D41" s="37">
        <v>16.838000000000001</v>
      </c>
    </row>
    <row r="42" spans="1:4" x14ac:dyDescent="0.25">
      <c r="A42" s="41">
        <v>38961</v>
      </c>
      <c r="B42" s="37">
        <v>15.961</v>
      </c>
      <c r="C42" s="37">
        <v>16.623000000000001</v>
      </c>
      <c r="D42" s="37">
        <v>16.292000000000002</v>
      </c>
    </row>
    <row r="43" spans="1:4" x14ac:dyDescent="0.25">
      <c r="A43" s="41">
        <v>38991</v>
      </c>
      <c r="B43" s="37">
        <v>15.46</v>
      </c>
      <c r="C43" s="37">
        <v>16.039000000000001</v>
      </c>
      <c r="D43" s="37">
        <v>15.75</v>
      </c>
    </row>
    <row r="44" spans="1:4" x14ac:dyDescent="0.25">
      <c r="A44" s="41">
        <v>39022</v>
      </c>
      <c r="B44" s="37">
        <v>15.157</v>
      </c>
      <c r="C44" s="37">
        <v>15.653</v>
      </c>
      <c r="D44" s="37">
        <v>15.404999999999999</v>
      </c>
    </row>
    <row r="45" spans="1:4" x14ac:dyDescent="0.25">
      <c r="A45" s="41">
        <v>39052</v>
      </c>
      <c r="B45" s="37">
        <v>15.036</v>
      </c>
      <c r="C45" s="37">
        <v>15.807</v>
      </c>
      <c r="D45" s="37">
        <v>15.422000000000001</v>
      </c>
    </row>
    <row r="46" spans="1:4" x14ac:dyDescent="0.25">
      <c r="A46" s="41">
        <v>39083</v>
      </c>
      <c r="B46" s="37">
        <v>14.881</v>
      </c>
      <c r="C46" s="37">
        <v>15.212</v>
      </c>
      <c r="D46" s="37">
        <v>15.047000000000001</v>
      </c>
    </row>
    <row r="47" spans="1:4" x14ac:dyDescent="0.25">
      <c r="A47" s="41">
        <v>39114</v>
      </c>
      <c r="B47" s="37">
        <v>14.22</v>
      </c>
      <c r="C47" s="37">
        <v>14.632999999999999</v>
      </c>
      <c r="D47" s="37">
        <v>14.427</v>
      </c>
    </row>
    <row r="48" spans="1:4" x14ac:dyDescent="0.25">
      <c r="A48" s="41">
        <v>39142</v>
      </c>
      <c r="B48" s="37">
        <v>13.977</v>
      </c>
      <c r="C48" s="37">
        <v>14.22</v>
      </c>
      <c r="D48" s="37">
        <v>14.099</v>
      </c>
    </row>
    <row r="49" spans="1:4" x14ac:dyDescent="0.25">
      <c r="A49" s="41">
        <v>39173</v>
      </c>
      <c r="B49" s="37">
        <v>13.366</v>
      </c>
      <c r="C49" s="37">
        <v>13.750999999999999</v>
      </c>
      <c r="D49" s="37">
        <v>13.558999999999999</v>
      </c>
    </row>
    <row r="50" spans="1:4" x14ac:dyDescent="0.25">
      <c r="A50" s="41">
        <v>39203</v>
      </c>
      <c r="B50" s="37">
        <v>12.042999999999999</v>
      </c>
      <c r="C50" s="37">
        <v>12.372999999999999</v>
      </c>
      <c r="D50" s="37">
        <v>12.208</v>
      </c>
    </row>
    <row r="51" spans="1:4" x14ac:dyDescent="0.25">
      <c r="A51" s="41">
        <v>39234</v>
      </c>
      <c r="B51" s="37">
        <v>10.759</v>
      </c>
      <c r="C51" s="37">
        <v>11.132999999999999</v>
      </c>
      <c r="D51" s="37">
        <v>10.946</v>
      </c>
    </row>
    <row r="52" spans="1:4" x14ac:dyDescent="0.25">
      <c r="A52" s="41">
        <v>39264</v>
      </c>
      <c r="B52" s="37">
        <v>9.2040000000000006</v>
      </c>
      <c r="C52" s="37">
        <v>9.673</v>
      </c>
      <c r="D52" s="37">
        <v>9.4390000000000001</v>
      </c>
    </row>
    <row r="53" spans="1:4" x14ac:dyDescent="0.25">
      <c r="A53" s="41">
        <v>39295</v>
      </c>
      <c r="B53" s="37">
        <v>8.3219999999999992</v>
      </c>
      <c r="C53" s="37">
        <v>8.6259999999999994</v>
      </c>
      <c r="D53" s="37">
        <v>8.4740000000000002</v>
      </c>
    </row>
    <row r="54" spans="1:4" x14ac:dyDescent="0.25">
      <c r="A54" s="41">
        <v>39326</v>
      </c>
      <c r="B54" s="37">
        <v>7.7709999999999999</v>
      </c>
      <c r="C54" s="37">
        <v>8.0190000000000001</v>
      </c>
      <c r="D54" s="37">
        <v>7.8949999999999996</v>
      </c>
    </row>
    <row r="55" spans="1:4" x14ac:dyDescent="0.25">
      <c r="A55" s="41">
        <v>39356</v>
      </c>
      <c r="B55" s="37">
        <v>7.8259999999999996</v>
      </c>
      <c r="C55" s="37">
        <v>8.157</v>
      </c>
      <c r="D55" s="37">
        <v>7.992</v>
      </c>
    </row>
    <row r="56" spans="1:4" x14ac:dyDescent="0.25">
      <c r="A56" s="41">
        <v>39387</v>
      </c>
      <c r="B56" s="37">
        <v>8.3330000000000002</v>
      </c>
      <c r="C56" s="37">
        <v>8.6859999999999999</v>
      </c>
      <c r="D56" s="37">
        <v>8.51</v>
      </c>
    </row>
    <row r="57" spans="1:4" x14ac:dyDescent="0.25">
      <c r="A57" s="41">
        <v>39417</v>
      </c>
      <c r="B57" s="37">
        <v>8.0470000000000006</v>
      </c>
      <c r="C57" s="37">
        <v>8.4879999999999995</v>
      </c>
      <c r="D57" s="37">
        <v>8.2680000000000007</v>
      </c>
    </row>
    <row r="58" spans="1:4" x14ac:dyDescent="0.25">
      <c r="A58" s="41">
        <v>39448</v>
      </c>
      <c r="B58" s="37">
        <v>7.9640000000000004</v>
      </c>
      <c r="C58" s="37">
        <v>8.2119999999999997</v>
      </c>
      <c r="D58" s="37">
        <v>8.0879999999999992</v>
      </c>
    </row>
    <row r="59" spans="1:4" x14ac:dyDescent="0.25">
      <c r="A59" s="41">
        <v>39479</v>
      </c>
      <c r="B59" s="37">
        <v>7.9809999999999999</v>
      </c>
      <c r="C59" s="37">
        <v>8.2230000000000008</v>
      </c>
      <c r="D59" s="37">
        <v>8.1020000000000003</v>
      </c>
    </row>
    <row r="60" spans="1:4" x14ac:dyDescent="0.25">
      <c r="A60" s="41">
        <v>39508</v>
      </c>
      <c r="B60" s="37">
        <v>8.157</v>
      </c>
      <c r="C60" s="37">
        <v>8.4879999999999995</v>
      </c>
      <c r="D60" s="37">
        <v>8.3230000000000004</v>
      </c>
    </row>
    <row r="61" spans="1:4" x14ac:dyDescent="0.25">
      <c r="A61" s="41">
        <v>39539</v>
      </c>
      <c r="B61" s="37">
        <v>8.157</v>
      </c>
      <c r="C61" s="37">
        <v>8.4879999999999995</v>
      </c>
      <c r="D61" s="37">
        <v>8.3230000000000004</v>
      </c>
    </row>
    <row r="62" spans="1:4" x14ac:dyDescent="0.25">
      <c r="A62" s="41">
        <v>39569</v>
      </c>
      <c r="B62" s="37">
        <v>8.2669999999999995</v>
      </c>
      <c r="C62" s="37">
        <v>8.4879999999999995</v>
      </c>
      <c r="D62" s="37">
        <v>8.3780000000000001</v>
      </c>
    </row>
    <row r="63" spans="1:4" x14ac:dyDescent="0.25">
      <c r="A63" s="41">
        <v>39600</v>
      </c>
      <c r="B63" s="37">
        <v>8.0470000000000006</v>
      </c>
      <c r="C63" s="37">
        <v>8.3780000000000001</v>
      </c>
      <c r="D63" s="37">
        <v>8.2129999999999992</v>
      </c>
    </row>
    <row r="64" spans="1:4" x14ac:dyDescent="0.25">
      <c r="A64" s="41">
        <v>39630</v>
      </c>
      <c r="B64" s="37">
        <v>8.1300000000000008</v>
      </c>
      <c r="C64" s="37">
        <v>8.4329999999999998</v>
      </c>
      <c r="D64" s="37">
        <v>8.282</v>
      </c>
    </row>
    <row r="65" spans="1:4" x14ac:dyDescent="0.25">
      <c r="A65" s="41">
        <v>39661</v>
      </c>
      <c r="B65" s="37">
        <v>7.8630000000000004</v>
      </c>
      <c r="C65" s="37">
        <v>8.1199999999999992</v>
      </c>
      <c r="D65" s="37">
        <v>7.992</v>
      </c>
    </row>
    <row r="66" spans="1:4" x14ac:dyDescent="0.25">
      <c r="A66" s="41">
        <v>39692</v>
      </c>
      <c r="B66" s="37">
        <v>7.6890000000000001</v>
      </c>
      <c r="C66" s="37">
        <v>7.8819999999999997</v>
      </c>
      <c r="D66" s="37">
        <v>7.7859999999999996</v>
      </c>
    </row>
    <row r="67" spans="1:4" x14ac:dyDescent="0.25">
      <c r="A67" s="41">
        <v>39722</v>
      </c>
      <c r="B67" s="37">
        <v>7.1280000000000001</v>
      </c>
      <c r="C67" s="37">
        <v>7.3490000000000002</v>
      </c>
      <c r="D67" s="37">
        <v>7.2389999999999999</v>
      </c>
    </row>
    <row r="68" spans="1:4" x14ac:dyDescent="0.25">
      <c r="A68" s="41">
        <v>39753</v>
      </c>
      <c r="B68" s="37">
        <v>6.4489999999999998</v>
      </c>
      <c r="C68" s="37">
        <v>6.6689999999999996</v>
      </c>
      <c r="D68" s="37">
        <v>6.5590000000000002</v>
      </c>
    </row>
    <row r="69" spans="1:4" x14ac:dyDescent="0.25">
      <c r="A69" s="41">
        <v>39783</v>
      </c>
      <c r="B69" s="37">
        <v>5.8419999999999996</v>
      </c>
      <c r="C69" s="37">
        <v>6.173</v>
      </c>
      <c r="D69" s="37">
        <v>6.008</v>
      </c>
    </row>
    <row r="70" spans="1:4" x14ac:dyDescent="0.25">
      <c r="A70" s="41">
        <v>39814</v>
      </c>
      <c r="B70" s="37">
        <v>5.585</v>
      </c>
      <c r="C70" s="37">
        <v>5.9160000000000004</v>
      </c>
      <c r="D70" s="37">
        <v>5.7510000000000003</v>
      </c>
    </row>
    <row r="71" spans="1:4" x14ac:dyDescent="0.25">
      <c r="A71" s="41">
        <v>39845</v>
      </c>
      <c r="B71" s="37">
        <v>5.1440000000000001</v>
      </c>
      <c r="C71" s="37">
        <v>5.3280000000000003</v>
      </c>
      <c r="D71" s="37">
        <v>5.2359999999999998</v>
      </c>
    </row>
    <row r="72" spans="1:4" x14ac:dyDescent="0.25">
      <c r="A72" s="41">
        <v>39873</v>
      </c>
      <c r="B72" s="37">
        <v>3.968</v>
      </c>
      <c r="C72" s="37">
        <v>4.2439999999999998</v>
      </c>
      <c r="D72" s="37">
        <v>4.1059999999999999</v>
      </c>
    </row>
    <row r="73" spans="1:4" x14ac:dyDescent="0.25">
      <c r="A73" s="41">
        <v>39904</v>
      </c>
      <c r="B73" s="37">
        <v>2.903</v>
      </c>
      <c r="C73" s="37">
        <v>3.2330000000000001</v>
      </c>
      <c r="D73" s="37">
        <v>3.0680000000000001</v>
      </c>
    </row>
    <row r="74" spans="1:4" x14ac:dyDescent="0.25">
      <c r="A74" s="41">
        <v>39934</v>
      </c>
      <c r="B74" s="37">
        <v>2.6459999999999999</v>
      </c>
      <c r="C74" s="37">
        <v>2.8660000000000001</v>
      </c>
      <c r="D74" s="37">
        <v>2.7559999999999998</v>
      </c>
    </row>
    <row r="75" spans="1:4" x14ac:dyDescent="0.25">
      <c r="A75" s="41">
        <v>39965</v>
      </c>
      <c r="B75" s="37">
        <v>2.6459999999999999</v>
      </c>
      <c r="C75" s="37">
        <v>2.8660000000000001</v>
      </c>
      <c r="D75" s="37">
        <v>2.7559999999999998</v>
      </c>
    </row>
    <row r="76" spans="1:4" x14ac:dyDescent="0.25">
      <c r="A76" s="41">
        <v>39995</v>
      </c>
      <c r="B76" s="37">
        <v>2.7280000000000002</v>
      </c>
      <c r="C76" s="37">
        <v>2.9209999999999998</v>
      </c>
      <c r="D76" s="37">
        <v>2.8250000000000002</v>
      </c>
    </row>
    <row r="77" spans="1:4" x14ac:dyDescent="0.25">
      <c r="A77" s="41">
        <v>40026</v>
      </c>
      <c r="B77" s="37">
        <v>3.3620000000000001</v>
      </c>
      <c r="C77" s="37">
        <v>3.7480000000000002</v>
      </c>
      <c r="D77" s="37">
        <v>3.5550000000000002</v>
      </c>
    </row>
    <row r="78" spans="1:4" x14ac:dyDescent="0.25">
      <c r="A78" s="41">
        <v>40057</v>
      </c>
      <c r="B78" s="37">
        <v>4.1890000000000001</v>
      </c>
      <c r="C78" s="37">
        <v>4.4640000000000004</v>
      </c>
      <c r="D78" s="37">
        <v>4.327</v>
      </c>
    </row>
    <row r="79" spans="1:4" x14ac:dyDescent="0.25">
      <c r="A79" s="41">
        <v>40087</v>
      </c>
      <c r="B79" s="37">
        <v>4.4089999999999998</v>
      </c>
      <c r="C79" s="37">
        <v>4.63</v>
      </c>
      <c r="D79" s="37">
        <v>4.5199999999999996</v>
      </c>
    </row>
    <row r="80" spans="1:4" x14ac:dyDescent="0.25">
      <c r="A80" s="41">
        <v>40118</v>
      </c>
      <c r="B80" s="37">
        <v>4.2619999999999996</v>
      </c>
      <c r="C80" s="37">
        <v>4.4829999999999997</v>
      </c>
      <c r="D80" s="37">
        <v>4.3730000000000002</v>
      </c>
    </row>
    <row r="81" spans="1:4" x14ac:dyDescent="0.25">
      <c r="A81" s="41">
        <v>40148</v>
      </c>
      <c r="B81" s="37">
        <v>4.4089999999999998</v>
      </c>
      <c r="C81" s="37">
        <v>4.593</v>
      </c>
      <c r="D81" s="37">
        <v>4.5010000000000003</v>
      </c>
    </row>
    <row r="82" spans="1:4" x14ac:dyDescent="0.25">
      <c r="A82" s="41">
        <v>40179</v>
      </c>
      <c r="B82" s="37">
        <v>4.8780000000000001</v>
      </c>
      <c r="C82" s="37">
        <v>5.319</v>
      </c>
      <c r="D82" s="37">
        <v>5.0990000000000002</v>
      </c>
    </row>
    <row r="83" spans="1:4" x14ac:dyDescent="0.25">
      <c r="A83" s="41">
        <v>40210</v>
      </c>
      <c r="B83" s="37">
        <v>6.5590000000000002</v>
      </c>
      <c r="C83" s="37">
        <v>6.9450000000000003</v>
      </c>
      <c r="D83" s="37">
        <v>6.7519999999999998</v>
      </c>
    </row>
    <row r="84" spans="1:4" x14ac:dyDescent="0.25">
      <c r="A84" s="41">
        <v>40238</v>
      </c>
      <c r="B84" s="37">
        <v>7.3849999999999998</v>
      </c>
      <c r="C84" s="37">
        <v>7.7439999999999998</v>
      </c>
      <c r="D84" s="37">
        <v>7.5650000000000004</v>
      </c>
    </row>
    <row r="85" spans="1:4" x14ac:dyDescent="0.25">
      <c r="A85" s="41">
        <v>40269</v>
      </c>
      <c r="B85" s="37">
        <v>7.5839999999999996</v>
      </c>
      <c r="C85" s="37">
        <v>7.915</v>
      </c>
      <c r="D85" s="37">
        <v>7.75</v>
      </c>
    </row>
    <row r="86" spans="1:4" x14ac:dyDescent="0.25">
      <c r="A86" s="41">
        <v>40299</v>
      </c>
      <c r="B86" s="37">
        <v>7.8540000000000001</v>
      </c>
      <c r="C86" s="37">
        <v>8.0739999999999998</v>
      </c>
      <c r="D86" s="37">
        <v>7.9640000000000004</v>
      </c>
    </row>
    <row r="87" spans="1:4" x14ac:dyDescent="0.25">
      <c r="A87" s="41">
        <v>40330</v>
      </c>
      <c r="B87" s="37">
        <v>7.4409999999999998</v>
      </c>
      <c r="C87" s="37">
        <v>7.6609999999999996</v>
      </c>
      <c r="D87" s="37">
        <v>7.5510000000000002</v>
      </c>
    </row>
    <row r="88" spans="1:4" x14ac:dyDescent="0.25">
      <c r="A88" s="41">
        <v>40360</v>
      </c>
      <c r="B88" s="37">
        <v>6.8479999999999999</v>
      </c>
      <c r="C88" s="37">
        <v>7.0679999999999996</v>
      </c>
      <c r="D88" s="37">
        <v>6.9580000000000002</v>
      </c>
    </row>
    <row r="89" spans="1:4" x14ac:dyDescent="0.25">
      <c r="A89" s="41">
        <v>40391</v>
      </c>
      <c r="B89" s="37">
        <v>7</v>
      </c>
      <c r="C89" s="37">
        <v>7.22</v>
      </c>
      <c r="D89" s="37">
        <v>7.11</v>
      </c>
    </row>
    <row r="90" spans="1:4" x14ac:dyDescent="0.25">
      <c r="A90" s="41">
        <v>40422</v>
      </c>
      <c r="B90" s="37">
        <v>7.1369999999999996</v>
      </c>
      <c r="C90" s="37">
        <v>7.3579999999999997</v>
      </c>
      <c r="D90" s="37">
        <v>7.2480000000000002</v>
      </c>
    </row>
    <row r="91" spans="1:4" x14ac:dyDescent="0.25">
      <c r="A91" s="41">
        <v>40452</v>
      </c>
      <c r="B91" s="37">
        <v>7.0990000000000002</v>
      </c>
      <c r="C91" s="37">
        <v>7.319</v>
      </c>
      <c r="D91" s="37">
        <v>7.2089999999999996</v>
      </c>
    </row>
    <row r="92" spans="1:4" x14ac:dyDescent="0.25">
      <c r="A92" s="41">
        <v>40483</v>
      </c>
      <c r="B92" s="37">
        <v>7.0549999999999997</v>
      </c>
      <c r="C92" s="37">
        <v>7.2750000000000004</v>
      </c>
      <c r="D92" s="37">
        <v>7.165</v>
      </c>
    </row>
    <row r="93" spans="1:4" x14ac:dyDescent="0.25">
      <c r="A93" s="41">
        <v>40513</v>
      </c>
      <c r="B93" s="37">
        <v>6.9</v>
      </c>
      <c r="C93" s="37">
        <v>7.0549999999999997</v>
      </c>
      <c r="D93" s="37">
        <v>6.9779999999999998</v>
      </c>
    </row>
    <row r="94" spans="1:4" x14ac:dyDescent="0.25">
      <c r="A94" s="41">
        <v>40544</v>
      </c>
      <c r="B94" s="37">
        <v>7.3579999999999997</v>
      </c>
      <c r="C94" s="37">
        <v>7.6059999999999999</v>
      </c>
      <c r="D94" s="37">
        <v>7.4820000000000002</v>
      </c>
    </row>
    <row r="95" spans="1:4" x14ac:dyDescent="0.25">
      <c r="A95" s="41">
        <v>40575</v>
      </c>
      <c r="B95" s="37">
        <v>8.2119999999999997</v>
      </c>
      <c r="C95" s="37">
        <v>8.4329999999999998</v>
      </c>
      <c r="D95" s="37">
        <v>8.3230000000000004</v>
      </c>
    </row>
    <row r="96" spans="1:4" x14ac:dyDescent="0.25">
      <c r="A96" s="41">
        <v>40603</v>
      </c>
      <c r="B96" s="37">
        <v>8.3219999999999992</v>
      </c>
      <c r="C96" s="37">
        <v>8.5429999999999993</v>
      </c>
      <c r="D96" s="37">
        <v>8.4329999999999998</v>
      </c>
    </row>
    <row r="97" spans="1:10" x14ac:dyDescent="0.25">
      <c r="A97" s="41">
        <v>40634</v>
      </c>
      <c r="B97" s="37">
        <v>8.4879999999999995</v>
      </c>
      <c r="C97" s="37">
        <v>8.7080000000000002</v>
      </c>
      <c r="D97" s="37">
        <v>8.5980000000000008</v>
      </c>
    </row>
    <row r="98" spans="1:10" x14ac:dyDescent="0.25">
      <c r="A98" s="41">
        <v>40664</v>
      </c>
      <c r="B98" s="37">
        <v>8.8460000000000001</v>
      </c>
      <c r="C98" s="37">
        <v>9.0660000000000007</v>
      </c>
      <c r="D98" s="37">
        <v>8.9559999999999995</v>
      </c>
    </row>
    <row r="99" spans="1:10" x14ac:dyDescent="0.25">
      <c r="A99" s="41">
        <v>40695</v>
      </c>
      <c r="B99" s="37">
        <v>9.2319999999999993</v>
      </c>
      <c r="C99" s="37">
        <v>9.452</v>
      </c>
      <c r="D99" s="37">
        <v>9.3420000000000005</v>
      </c>
    </row>
    <row r="100" spans="1:10" x14ac:dyDescent="0.25">
      <c r="A100" s="41">
        <v>40725</v>
      </c>
      <c r="B100" s="37">
        <v>9.2590000000000003</v>
      </c>
      <c r="C100" s="37">
        <v>9.48</v>
      </c>
      <c r="D100" s="37">
        <v>9.3699999999999992</v>
      </c>
    </row>
    <row r="101" spans="1:10" x14ac:dyDescent="0.25">
      <c r="A101" s="41">
        <v>40756</v>
      </c>
      <c r="B101" s="37">
        <v>9.2590000000000003</v>
      </c>
      <c r="C101" s="37">
        <v>9.48</v>
      </c>
      <c r="D101" s="37">
        <v>9.3699999999999992</v>
      </c>
    </row>
    <row r="102" spans="1:10" x14ac:dyDescent="0.25">
      <c r="A102" s="41">
        <v>40787</v>
      </c>
      <c r="B102" s="37">
        <v>9.1050000000000004</v>
      </c>
      <c r="C102" s="37">
        <v>9.3260000000000005</v>
      </c>
      <c r="D102" s="37">
        <v>9.2159999999999993</v>
      </c>
    </row>
    <row r="103" spans="1:10" x14ac:dyDescent="0.25">
      <c r="A103" s="41">
        <v>40817</v>
      </c>
      <c r="B103" s="37">
        <v>8.8460000000000001</v>
      </c>
      <c r="C103" s="37">
        <v>9.0660000000000007</v>
      </c>
      <c r="D103" s="37">
        <v>8.9559999999999995</v>
      </c>
    </row>
    <row r="104" spans="1:10" x14ac:dyDescent="0.25">
      <c r="A104" s="41">
        <v>40848</v>
      </c>
      <c r="B104" s="37">
        <v>8.0470000000000006</v>
      </c>
      <c r="C104" s="37">
        <v>8.2889999999999997</v>
      </c>
      <c r="D104" s="37">
        <v>8.1679999999999993</v>
      </c>
    </row>
    <row r="105" spans="1:10" x14ac:dyDescent="0.25">
      <c r="A105" s="41">
        <v>40878</v>
      </c>
      <c r="B105" s="37">
        <v>7.6280000000000001</v>
      </c>
      <c r="C105" s="37">
        <v>7.8929999999999998</v>
      </c>
      <c r="D105" s="37">
        <v>7.7610000000000001</v>
      </c>
    </row>
    <row r="106" spans="1:10" x14ac:dyDescent="0.25">
      <c r="A106" s="41">
        <v>40909</v>
      </c>
      <c r="B106" s="37">
        <v>7.5229999999999997</v>
      </c>
      <c r="C106" s="37">
        <v>7.8259999999999996</v>
      </c>
      <c r="D106" s="37">
        <v>7.6749999999999998</v>
      </c>
    </row>
    <row r="107" spans="1:10" x14ac:dyDescent="0.25">
      <c r="A107" s="41">
        <v>40940</v>
      </c>
      <c r="B107" s="37">
        <v>8.2119999999999997</v>
      </c>
      <c r="C107" s="37">
        <v>8.35</v>
      </c>
      <c r="D107" s="37">
        <v>8.2810000000000006</v>
      </c>
    </row>
    <row r="108" spans="1:10" x14ac:dyDescent="0.25">
      <c r="A108" s="41">
        <v>40969</v>
      </c>
      <c r="B108" s="37">
        <v>8.0470000000000006</v>
      </c>
      <c r="C108" s="37">
        <v>8.2010000000000005</v>
      </c>
      <c r="D108" s="37">
        <v>8.1240000000000006</v>
      </c>
      <c r="G108" s="10"/>
    </row>
    <row r="109" spans="1:10" x14ac:dyDescent="0.25">
      <c r="A109" s="41">
        <v>41000</v>
      </c>
      <c r="B109" s="37">
        <v>7.9640000000000004</v>
      </c>
      <c r="C109" s="37">
        <v>8.1300000000000008</v>
      </c>
      <c r="D109" s="37">
        <v>8.0470000000000006</v>
      </c>
      <c r="G109" s="11"/>
      <c r="H109" s="9"/>
      <c r="I109" s="9"/>
      <c r="J109" s="9"/>
    </row>
    <row r="110" spans="1:10" x14ac:dyDescent="0.25">
      <c r="A110" s="41">
        <v>41030</v>
      </c>
      <c r="B110" s="37">
        <v>7.9090999999999996</v>
      </c>
      <c r="C110" s="37">
        <v>8.0469000000000008</v>
      </c>
      <c r="D110" s="37">
        <v>7.9779999999999998</v>
      </c>
      <c r="G110" s="9"/>
      <c r="H110" s="9"/>
      <c r="I110" s="9"/>
      <c r="J110" s="9"/>
    </row>
    <row r="111" spans="1:10" x14ac:dyDescent="0.25">
      <c r="A111" s="41">
        <v>41061</v>
      </c>
      <c r="B111" s="37">
        <v>7.4957000000000003</v>
      </c>
      <c r="C111" s="37">
        <v>7.6280000000000001</v>
      </c>
      <c r="D111" s="37">
        <v>7.5617999999999999</v>
      </c>
      <c r="G111" s="11"/>
      <c r="H111" s="9"/>
      <c r="I111" s="9"/>
      <c r="J111" s="9"/>
    </row>
    <row r="112" spans="1:10" x14ac:dyDescent="0.25">
      <c r="A112" s="41">
        <v>41091</v>
      </c>
      <c r="B112" s="37">
        <v>7.2477</v>
      </c>
      <c r="C112" s="37">
        <v>7.4405999999999999</v>
      </c>
      <c r="D112" s="37">
        <v>7.3441000000000001</v>
      </c>
      <c r="G112" s="11"/>
      <c r="H112" s="9"/>
      <c r="I112" s="9"/>
      <c r="J112" s="9"/>
    </row>
    <row r="113" spans="1:8" x14ac:dyDescent="0.25">
      <c r="A113" s="41">
        <v>41122</v>
      </c>
      <c r="B113" s="37">
        <v>6.9665999999999997</v>
      </c>
      <c r="C113" s="37">
        <v>7.1871</v>
      </c>
      <c r="D113" s="37">
        <v>7.0768000000000004</v>
      </c>
      <c r="G113" s="9"/>
      <c r="H113" s="10"/>
    </row>
    <row r="114" spans="1:8" x14ac:dyDescent="0.25">
      <c r="A114" s="41">
        <v>41153</v>
      </c>
      <c r="B114" s="37">
        <v>7.0162000000000004</v>
      </c>
      <c r="C114" s="37">
        <v>7.2366999999999999</v>
      </c>
      <c r="D114" s="37">
        <v>7.1264000000000003</v>
      </c>
      <c r="G114" s="11"/>
      <c r="H114" s="10"/>
    </row>
    <row r="115" spans="1:8" x14ac:dyDescent="0.25">
      <c r="A115" s="41">
        <v>41183</v>
      </c>
      <c r="B115" s="37">
        <v>7.0271999999999997</v>
      </c>
      <c r="C115" s="37">
        <v>7.2201000000000004</v>
      </c>
      <c r="D115" s="37">
        <v>7.1237000000000004</v>
      </c>
      <c r="G115" s="11"/>
      <c r="H115" s="10"/>
    </row>
    <row r="116" spans="1:8" x14ac:dyDescent="0.25">
      <c r="A116" s="41">
        <v>41214</v>
      </c>
      <c r="B116" s="37">
        <v>6.68</v>
      </c>
      <c r="C116" s="37">
        <v>6.6843000000000004</v>
      </c>
      <c r="D116" s="37">
        <v>6.7572000000000001</v>
      </c>
    </row>
    <row r="117" spans="1:8" x14ac:dyDescent="0.25">
      <c r="A117" s="41">
        <v>41244</v>
      </c>
      <c r="B117" s="37">
        <v>7.1098999999999997</v>
      </c>
      <c r="C117" s="37">
        <v>7.3304</v>
      </c>
      <c r="D117" s="37">
        <v>7.2201000000000004</v>
      </c>
    </row>
    <row r="118" spans="1:8" x14ac:dyDescent="0.25">
      <c r="A118" s="41">
        <v>41275</v>
      </c>
      <c r="B118" s="37">
        <v>7.2201000000000004</v>
      </c>
      <c r="C118" s="37">
        <v>7.4405999999999999</v>
      </c>
      <c r="D118" s="37">
        <v>7.3304</v>
      </c>
    </row>
    <row r="119" spans="1:8" x14ac:dyDescent="0.25">
      <c r="A119" s="41">
        <v>41306</v>
      </c>
      <c r="B119" s="37">
        <v>7.2751999999999999</v>
      </c>
      <c r="C119" s="37">
        <v>7.4130000000000003</v>
      </c>
      <c r="D119" s="37">
        <v>7.3441000000000001</v>
      </c>
    </row>
    <row r="120" spans="1:8" x14ac:dyDescent="0.25">
      <c r="A120" s="41">
        <v>41334</v>
      </c>
      <c r="B120" s="37">
        <v>7.2091000000000003</v>
      </c>
      <c r="C120" s="37">
        <v>7.3855000000000004</v>
      </c>
      <c r="D120" s="37">
        <v>7.2972999999999999</v>
      </c>
    </row>
    <row r="121" spans="1:8" x14ac:dyDescent="0.25">
      <c r="A121" s="41">
        <v>41365</v>
      </c>
      <c r="B121" s="46">
        <v>6.6965332499999999</v>
      </c>
      <c r="C121" s="46">
        <v>7.02722625</v>
      </c>
      <c r="D121" s="46">
        <v>6.8618797499999999</v>
      </c>
    </row>
    <row r="122" spans="1:8" x14ac:dyDescent="0.25">
      <c r="A122" s="41">
        <v>41395</v>
      </c>
      <c r="B122" s="46">
        <v>6.2170284000000002</v>
      </c>
      <c r="C122" s="46">
        <v>6.4595365999999999</v>
      </c>
      <c r="D122" s="46">
        <v>6.3382825</v>
      </c>
    </row>
    <row r="123" spans="1:8" x14ac:dyDescent="0.25">
      <c r="A123" s="41">
        <v>41426</v>
      </c>
      <c r="B123" s="46">
        <v>6.0075894999999999</v>
      </c>
      <c r="C123" s="46">
        <v>6.2831669999999997</v>
      </c>
      <c r="D123" s="46">
        <v>6.1453782500000003</v>
      </c>
    </row>
    <row r="124" spans="1:8" x14ac:dyDescent="0.25">
      <c r="A124" s="41">
        <v>41456</v>
      </c>
      <c r="B124" s="46">
        <v>5.9249000000000001</v>
      </c>
      <c r="C124" s="46">
        <v>6.2004999999999999</v>
      </c>
      <c r="D124" s="46">
        <v>6.0627000000000004</v>
      </c>
    </row>
    <row r="125" spans="1:8" x14ac:dyDescent="0.25">
      <c r="A125" s="41">
        <v>41487</v>
      </c>
      <c r="B125" s="46">
        <v>6.0407000000000002</v>
      </c>
      <c r="C125" s="46">
        <v>6.4816000000000003</v>
      </c>
      <c r="D125" s="46">
        <v>6.2610999999999999</v>
      </c>
    </row>
    <row r="126" spans="1:8" x14ac:dyDescent="0.25">
      <c r="A126" s="41">
        <v>41518</v>
      </c>
      <c r="B126" s="46">
        <v>5.9524999999999997</v>
      </c>
      <c r="C126" s="46">
        <v>6.2004999999999999</v>
      </c>
      <c r="D126" s="46">
        <v>6.0765000000000002</v>
      </c>
    </row>
    <row r="127" spans="1:8" x14ac:dyDescent="0.25">
      <c r="A127" s="41">
        <v>41548</v>
      </c>
      <c r="B127" s="46">
        <v>5.8974000000000002</v>
      </c>
      <c r="C127" s="46">
        <v>6.0903</v>
      </c>
      <c r="D127" s="46">
        <v>5.9938000000000002</v>
      </c>
    </row>
    <row r="128" spans="1:8" x14ac:dyDescent="0.25">
      <c r="A128" s="41">
        <v>41579</v>
      </c>
      <c r="B128" s="46">
        <v>5.577</v>
      </c>
      <c r="C128" s="46">
        <v>5.9524999999999997</v>
      </c>
      <c r="D128" s="46">
        <v>5.7651000000000003</v>
      </c>
    </row>
    <row r="129" spans="1:4" x14ac:dyDescent="0.25">
      <c r="A129" s="41">
        <v>41609</v>
      </c>
      <c r="B129" s="46">
        <v>5.6218000000000004</v>
      </c>
      <c r="C129" s="46">
        <v>5.8974000000000002</v>
      </c>
      <c r="D129" s="46">
        <v>5.7595999999999998</v>
      </c>
    </row>
    <row r="130" spans="1:4" x14ac:dyDescent="0.25">
      <c r="A130" s="41">
        <v>41640</v>
      </c>
      <c r="B130" s="46">
        <v>5.9744999999999999</v>
      </c>
      <c r="C130" s="46">
        <v>6.1729000000000003</v>
      </c>
      <c r="D130" s="46">
        <v>6.0736999999999997</v>
      </c>
    </row>
    <row r="131" spans="1:4" x14ac:dyDescent="0.25">
      <c r="A131" s="41">
        <v>41671</v>
      </c>
      <c r="B131" s="46">
        <v>6.3383000000000003</v>
      </c>
      <c r="C131" s="46">
        <v>6.5587</v>
      </c>
      <c r="D131" s="46">
        <v>6.4485000000000001</v>
      </c>
    </row>
    <row r="132" spans="1:4" x14ac:dyDescent="0.25">
      <c r="A132" s="41">
        <v>41699</v>
      </c>
      <c r="B132" s="46">
        <v>6.3383000000000003</v>
      </c>
      <c r="C132" s="46">
        <v>6.5035999999999996</v>
      </c>
      <c r="D132" s="46">
        <v>6.4210000000000003</v>
      </c>
    </row>
    <row r="133" spans="1:4" x14ac:dyDescent="0.25">
      <c r="A133" s="41">
        <v>41730</v>
      </c>
      <c r="B133" s="46">
        <v>6.2831999999999999</v>
      </c>
      <c r="C133" s="46">
        <v>6.5312000000000001</v>
      </c>
      <c r="D133" s="46">
        <v>6.4071999999999996</v>
      </c>
    </row>
    <row r="134" spans="1:4" x14ac:dyDescent="0.25">
      <c r="A134" s="41">
        <v>41760</v>
      </c>
      <c r="B134" s="46">
        <v>6.4154</v>
      </c>
      <c r="C134" s="46">
        <v>6.5697999999999999</v>
      </c>
      <c r="D134" s="46">
        <v>6.4926000000000004</v>
      </c>
    </row>
    <row r="135" spans="1:4" x14ac:dyDescent="0.25">
      <c r="A135" s="41">
        <v>41791</v>
      </c>
      <c r="B135" s="46">
        <v>6.5035999999999996</v>
      </c>
      <c r="C135" s="46">
        <v>6.7241</v>
      </c>
      <c r="D135" s="46">
        <v>6.6139000000000001</v>
      </c>
    </row>
    <row r="136" spans="1:4" x14ac:dyDescent="0.25">
      <c r="A136" s="41">
        <v>41821</v>
      </c>
      <c r="B136" s="46">
        <v>6.4209557500000001</v>
      </c>
      <c r="C136" s="46">
        <v>6.6414177499999996</v>
      </c>
      <c r="D136" s="46">
        <v>6.5311867499999998</v>
      </c>
    </row>
    <row r="137" spans="1:4" x14ac:dyDescent="0.25">
      <c r="A137" s="41">
        <v>41852</v>
      </c>
      <c r="B137" s="46">
        <v>6.3933980000000004</v>
      </c>
      <c r="C137" s="46">
        <v>6.6138599999999999</v>
      </c>
      <c r="D137" s="46">
        <v>6.5036290000000001</v>
      </c>
    </row>
    <row r="138" spans="1:4" x14ac:dyDescent="0.25">
      <c r="A138" s="41">
        <v>41883</v>
      </c>
      <c r="B138" s="46">
        <v>6.3933980000000004</v>
      </c>
      <c r="C138" s="46">
        <v>6.5036290000000001</v>
      </c>
      <c r="D138" s="46">
        <v>6.4485134999999998</v>
      </c>
    </row>
    <row r="139" spans="1:4" x14ac:dyDescent="0.25">
      <c r="A139" s="41">
        <v>41913</v>
      </c>
      <c r="B139" s="46">
        <v>6.3933980000000004</v>
      </c>
      <c r="C139" s="46">
        <v>6.5036290000000001</v>
      </c>
      <c r="D139" s="46">
        <v>6.4485134999999998</v>
      </c>
    </row>
    <row r="140" spans="1:4" x14ac:dyDescent="0.25">
      <c r="A140" s="41">
        <v>41944</v>
      </c>
      <c r="B140" s="46">
        <v>6.3382825</v>
      </c>
      <c r="C140" s="46">
        <v>6.4595365999999999</v>
      </c>
      <c r="D140" s="46">
        <v>6.3989095499999999</v>
      </c>
    </row>
    <row r="141" spans="1:4" x14ac:dyDescent="0.25">
      <c r="A141" s="41">
        <v>41974</v>
      </c>
      <c r="B141" s="46">
        <v>6.2831669999999997</v>
      </c>
      <c r="C141" s="46">
        <v>6.3933980000000004</v>
      </c>
      <c r="D141" s="46">
        <v>6.3382825</v>
      </c>
    </row>
    <row r="142" spans="1:4" x14ac:dyDescent="0.25">
      <c r="A142" s="41">
        <v>42005</v>
      </c>
      <c r="B142" s="46">
        <v>6.2831669999999997</v>
      </c>
      <c r="C142" s="46">
        <v>6.3933980000000004</v>
      </c>
      <c r="D142" s="46">
        <v>6.3382825</v>
      </c>
    </row>
    <row r="143" spans="1:4" x14ac:dyDescent="0.25">
      <c r="A143" s="41">
        <v>42036</v>
      </c>
      <c r="B143" s="46">
        <v>6.2831669999999997</v>
      </c>
      <c r="C143" s="46">
        <v>6.3933980000000004</v>
      </c>
      <c r="D143" s="46">
        <v>6.3382825</v>
      </c>
    </row>
    <row r="144" spans="1:4" x14ac:dyDescent="0.25">
      <c r="A144" s="41">
        <v>42064</v>
      </c>
      <c r="B144" s="46">
        <v>6.2831669999999997</v>
      </c>
      <c r="C144" s="46">
        <v>6.3933980000000004</v>
      </c>
      <c r="D144" s="46">
        <v>6.3382825</v>
      </c>
    </row>
    <row r="145" spans="1:4" x14ac:dyDescent="0.25">
      <c r="A145" s="41">
        <v>42095</v>
      </c>
      <c r="B145" s="46">
        <v>5.9524999999999997</v>
      </c>
      <c r="C145" s="46">
        <v>6.0903</v>
      </c>
      <c r="D145" s="46">
        <v>6.0213999999999999</v>
      </c>
    </row>
    <row r="146" spans="1:4" x14ac:dyDescent="0.25">
      <c r="A146" s="41">
        <v>42125</v>
      </c>
      <c r="B146" s="46">
        <v>5.6437999999999997</v>
      </c>
      <c r="C146" s="46">
        <v>5.8422000000000001</v>
      </c>
      <c r="D146" s="46">
        <v>5.7430000000000003</v>
      </c>
    </row>
    <row r="147" spans="1:4" x14ac:dyDescent="0.25">
      <c r="A147" s="41">
        <v>42156</v>
      </c>
      <c r="B147" s="46">
        <v>5.5391000000000004</v>
      </c>
      <c r="C147" s="46">
        <v>5.7595999999999998</v>
      </c>
      <c r="D147" s="46">
        <v>5.6493000000000002</v>
      </c>
    </row>
    <row r="148" spans="1:4" x14ac:dyDescent="0.25">
      <c r="A148" s="41">
        <v>42186</v>
      </c>
      <c r="B148" s="46">
        <v>5.4894999999999996</v>
      </c>
      <c r="C148" s="46">
        <v>5.71</v>
      </c>
      <c r="D148" s="46">
        <v>5.5997000000000003</v>
      </c>
    </row>
    <row r="149" spans="1:4" x14ac:dyDescent="0.25">
      <c r="A149" s="41">
        <v>42217</v>
      </c>
      <c r="B149" s="46">
        <v>5.3186</v>
      </c>
      <c r="C149" s="46">
        <v>5.5391000000000004</v>
      </c>
      <c r="D149" s="46">
        <v>5.4288999999999996</v>
      </c>
    </row>
    <row r="150" spans="1:4" x14ac:dyDescent="0.25">
      <c r="A150" s="41">
        <v>42248</v>
      </c>
      <c r="B150" s="46">
        <v>4.7949999999999999</v>
      </c>
      <c r="C150" s="46">
        <v>4.9603999999999999</v>
      </c>
      <c r="D150" s="46">
        <v>4.8776999999999999</v>
      </c>
    </row>
    <row r="151" spans="1:4" x14ac:dyDescent="0.25">
      <c r="A151" s="41">
        <v>42278</v>
      </c>
      <c r="B151" s="46">
        <v>4.4092000000000002</v>
      </c>
      <c r="C151" s="46">
        <v>4.6077000000000004</v>
      </c>
      <c r="D151" s="46">
        <v>4.5084</v>
      </c>
    </row>
    <row r="152" spans="1:4" x14ac:dyDescent="0.25">
      <c r="A152" s="41">
        <v>42309</v>
      </c>
      <c r="B152" s="46">
        <v>3.8250000000000002</v>
      </c>
      <c r="C152" s="46">
        <v>4.0124000000000004</v>
      </c>
      <c r="D152" s="46">
        <v>3.9186999999999999</v>
      </c>
    </row>
    <row r="153" spans="1:4" ht="15.75" thickBot="1" x14ac:dyDescent="0.3">
      <c r="A153" s="41">
        <v>42339</v>
      </c>
      <c r="B153" s="46">
        <v>3.7831000000000001</v>
      </c>
      <c r="C153" s="46">
        <v>3.9329999999999998</v>
      </c>
      <c r="D153" s="46">
        <v>3.8580999999999999</v>
      </c>
    </row>
    <row r="154" spans="1:4" x14ac:dyDescent="0.25">
      <c r="A154" s="55">
        <v>42370</v>
      </c>
      <c r="B154" s="68">
        <v>3.6375999999999999</v>
      </c>
      <c r="C154" s="68" t="s">
        <v>85</v>
      </c>
      <c r="D154" s="69">
        <v>3.7892000000000001</v>
      </c>
    </row>
    <row r="155" spans="1:4" x14ac:dyDescent="0.25">
      <c r="A155" s="56">
        <v>42401</v>
      </c>
      <c r="B155" s="46">
        <v>3.6375999999999999</v>
      </c>
      <c r="C155" s="46">
        <v>3.9683000000000002</v>
      </c>
      <c r="D155" s="70">
        <v>3.8029999999999999</v>
      </c>
    </row>
    <row r="156" spans="1:4" x14ac:dyDescent="0.25">
      <c r="A156" s="56">
        <v>42430</v>
      </c>
      <c r="B156" s="46">
        <v>3.5714999999999999</v>
      </c>
      <c r="C156" s="46">
        <v>3.8580999999999999</v>
      </c>
      <c r="D156" s="70">
        <v>3.7147999999999999</v>
      </c>
    </row>
    <row r="157" spans="1:4" x14ac:dyDescent="0.25">
      <c r="A157" s="56">
        <v>42461</v>
      </c>
      <c r="B157" s="46">
        <v>3.4171999999999998</v>
      </c>
      <c r="C157" s="46">
        <v>3.7479</v>
      </c>
      <c r="D157" s="70">
        <v>3.5825</v>
      </c>
    </row>
    <row r="158" spans="1:4" x14ac:dyDescent="0.25">
      <c r="A158" s="56">
        <v>42491</v>
      </c>
      <c r="B158" s="46">
        <v>3.5714999999999999</v>
      </c>
      <c r="C158" s="46">
        <v>3.8580999999999999</v>
      </c>
      <c r="D158" s="70">
        <v>3.7147999999999999</v>
      </c>
    </row>
    <row r="159" spans="1:4" x14ac:dyDescent="0.25">
      <c r="A159" s="56">
        <v>42522</v>
      </c>
      <c r="B159" s="46">
        <v>3.7698999999999998</v>
      </c>
      <c r="C159" s="46">
        <v>4.0345000000000004</v>
      </c>
      <c r="D159" s="70">
        <v>3.9022000000000001</v>
      </c>
    </row>
    <row r="160" spans="1:4" x14ac:dyDescent="0.25">
      <c r="A160" s="56">
        <v>42552</v>
      </c>
      <c r="B160" s="46">
        <v>3.9462999999999999</v>
      </c>
      <c r="C160" s="46">
        <v>4.1060999999999996</v>
      </c>
      <c r="D160" s="70">
        <v>4.0262000000000002</v>
      </c>
    </row>
    <row r="161" spans="1:4" x14ac:dyDescent="0.25">
      <c r="A161" s="56">
        <v>42583</v>
      </c>
      <c r="B161" s="46">
        <v>3.8250000000000002</v>
      </c>
      <c r="C161" s="46">
        <v>3.9849000000000001</v>
      </c>
      <c r="D161" s="70">
        <v>3.9049</v>
      </c>
    </row>
    <row r="162" spans="1:4" x14ac:dyDescent="0.25">
      <c r="A162" s="56">
        <v>42614</v>
      </c>
      <c r="B162" s="46">
        <v>3.8315999999999999</v>
      </c>
      <c r="C162" s="46">
        <v>4.0035999999999996</v>
      </c>
      <c r="D162" s="70">
        <v>3.9176000000000002</v>
      </c>
    </row>
    <row r="163" spans="1:4" x14ac:dyDescent="0.25">
      <c r="A163" s="56">
        <v>42644</v>
      </c>
      <c r="B163" s="46">
        <v>3.7038000000000002</v>
      </c>
      <c r="C163" s="46">
        <v>3.8856000000000002</v>
      </c>
      <c r="D163" s="70">
        <v>3.7947000000000002</v>
      </c>
    </row>
    <row r="164" spans="1:4" x14ac:dyDescent="0.25">
      <c r="A164" s="56">
        <v>42675</v>
      </c>
      <c r="B164" s="46">
        <v>3.5935000000000001</v>
      </c>
      <c r="C164" s="46">
        <v>3.7258</v>
      </c>
      <c r="D164" s="70">
        <v>3.6597</v>
      </c>
    </row>
    <row r="165" spans="1:4" ht="15.75" thickBot="1" x14ac:dyDescent="0.3">
      <c r="A165" s="57">
        <v>42705</v>
      </c>
      <c r="B165" s="71">
        <v>3.6419999999999999</v>
      </c>
      <c r="C165" s="71">
        <v>3.7433999999999998</v>
      </c>
      <c r="D165" s="72">
        <v>3.6926999999999999</v>
      </c>
    </row>
    <row r="166" spans="1:4" x14ac:dyDescent="0.25">
      <c r="A166" s="55">
        <v>42736</v>
      </c>
      <c r="B166" s="68">
        <v>3.6597</v>
      </c>
      <c r="C166" s="68">
        <v>3.7589000000000001</v>
      </c>
      <c r="D166" s="69">
        <v>3.7092999999999998</v>
      </c>
    </row>
    <row r="167" spans="1:4" x14ac:dyDescent="0.25">
      <c r="A167" s="56">
        <v>42767</v>
      </c>
      <c r="B167" s="46">
        <v>3.8304999999999998</v>
      </c>
      <c r="C167" s="46">
        <v>3.9407999999999999</v>
      </c>
      <c r="D167" s="70">
        <v>3.8856000000000002</v>
      </c>
    </row>
    <row r="168" spans="1:4" x14ac:dyDescent="0.25">
      <c r="A168" s="56">
        <v>42795</v>
      </c>
      <c r="B168" s="46">
        <v>4.1447000000000003</v>
      </c>
      <c r="C168" s="46">
        <v>4.2813999999999997</v>
      </c>
      <c r="D168" s="70">
        <v>4.2130000000000001</v>
      </c>
    </row>
    <row r="169" spans="1:4" x14ac:dyDescent="0.25">
      <c r="A169" s="56">
        <v>42826</v>
      </c>
      <c r="B169" s="46">
        <v>4.4147999999999996</v>
      </c>
      <c r="C169" s="46">
        <v>4.6352000000000002</v>
      </c>
      <c r="D169" s="70">
        <v>4.5250000000000004</v>
      </c>
    </row>
    <row r="170" spans="1:4" x14ac:dyDescent="0.25">
      <c r="A170" s="56">
        <v>42856</v>
      </c>
      <c r="B170" s="46">
        <v>4.6406999999999998</v>
      </c>
      <c r="C170" s="46">
        <v>4.8556999999999997</v>
      </c>
      <c r="D170" s="70">
        <v>4.7481999999999998</v>
      </c>
    </row>
    <row r="171" spans="1:4" x14ac:dyDescent="0.25">
      <c r="A171" s="56">
        <v>42887</v>
      </c>
      <c r="B171" s="46">
        <v>4.6562000000000001</v>
      </c>
      <c r="C171" s="46">
        <v>4.8677999999999999</v>
      </c>
      <c r="D171" s="70">
        <v>4.7619999999999996</v>
      </c>
    </row>
    <row r="172" spans="1:4" x14ac:dyDescent="0.25">
      <c r="A172" s="56">
        <v>42917</v>
      </c>
      <c r="B172" s="46">
        <v>4.6132</v>
      </c>
      <c r="C172" s="46">
        <v>4.9935</v>
      </c>
      <c r="D172" s="70">
        <v>4.8033000000000001</v>
      </c>
    </row>
    <row r="173" spans="1:4" x14ac:dyDescent="0.25">
      <c r="A173" s="56">
        <v>42948</v>
      </c>
      <c r="B173" s="46">
        <v>4.8502000000000001</v>
      </c>
      <c r="C173" s="46">
        <v>5.1719999999999997</v>
      </c>
      <c r="D173" s="70">
        <v>5.0110999999999999</v>
      </c>
    </row>
    <row r="174" spans="1:4" x14ac:dyDescent="0.25">
      <c r="A174" s="56">
        <v>42979</v>
      </c>
      <c r="B174" s="46">
        <v>5.4013</v>
      </c>
      <c r="C174" s="46">
        <v>5.6218000000000004</v>
      </c>
      <c r="D174" s="70">
        <v>5.5115999999999996</v>
      </c>
    </row>
    <row r="175" spans="1:4" x14ac:dyDescent="0.25">
      <c r="A175" s="56">
        <v>43009</v>
      </c>
      <c r="B175" s="46">
        <v>5.9084000000000003</v>
      </c>
      <c r="C175" s="46">
        <v>6.1729000000000003</v>
      </c>
      <c r="D175" s="70">
        <v>6.0407000000000002</v>
      </c>
    </row>
    <row r="176" spans="1:4" x14ac:dyDescent="0.25">
      <c r="A176" s="56">
        <v>43040</v>
      </c>
      <c r="B176" s="46">
        <v>5.9744999999999999</v>
      </c>
      <c r="C176" s="46">
        <v>6.5035999999999996</v>
      </c>
      <c r="D176" s="70">
        <v>5.6108000000000002</v>
      </c>
    </row>
    <row r="177" spans="1:4" ht="15.75" thickBot="1" x14ac:dyDescent="0.3">
      <c r="A177" s="57">
        <v>43070</v>
      </c>
      <c r="B177" s="71">
        <v>5.2911000000000001</v>
      </c>
      <c r="C177" s="71">
        <v>5.6218000000000004</v>
      </c>
      <c r="D177" s="72">
        <v>5.4564000000000004</v>
      </c>
    </row>
    <row r="178" spans="1:4" x14ac:dyDescent="0.25">
      <c r="A178" s="55">
        <v>43101</v>
      </c>
      <c r="B178" s="68">
        <v>5.1809000000000003</v>
      </c>
      <c r="C178" s="68">
        <v>5.5115999999999996</v>
      </c>
      <c r="D178" s="69">
        <v>5.3461999999999996</v>
      </c>
    </row>
    <row r="179" spans="1:4" x14ac:dyDescent="0.25">
      <c r="A179" s="56">
        <v>43132</v>
      </c>
      <c r="B179" s="46">
        <v>5.1698000000000004</v>
      </c>
      <c r="C179" s="46">
        <v>5.5115999999999996</v>
      </c>
      <c r="D179" s="70">
        <v>5.3407</v>
      </c>
    </row>
    <row r="180" spans="1:4" x14ac:dyDescent="0.25">
      <c r="A180" s="56">
        <v>43160</v>
      </c>
      <c r="B180" s="46">
        <v>5.0662000000000003</v>
      </c>
      <c r="C180" s="46">
        <v>5.2206000000000001</v>
      </c>
      <c r="D180" s="70">
        <v>5.1433999999999997</v>
      </c>
    </row>
    <row r="181" spans="1:4" x14ac:dyDescent="0.25">
      <c r="A181" s="56">
        <v>43191</v>
      </c>
      <c r="B181" s="46">
        <v>5.01</v>
      </c>
      <c r="C181" s="46">
        <v>5.1201999999999996</v>
      </c>
      <c r="D181" s="70">
        <v>5.0651000000000002</v>
      </c>
    </row>
    <row r="182" spans="1:4" x14ac:dyDescent="0.25">
      <c r="A182" s="56">
        <v>43221</v>
      </c>
      <c r="B182" s="46">
        <v>4.9603999999999999</v>
      </c>
      <c r="C182" s="46">
        <v>5.0705999999999998</v>
      </c>
      <c r="D182" s="70">
        <v>5.0155000000000003</v>
      </c>
    </row>
    <row r="183" spans="1:4" x14ac:dyDescent="0.25">
      <c r="A183" s="56">
        <v>43252</v>
      </c>
      <c r="B183" s="46">
        <v>5.0651000000000002</v>
      </c>
      <c r="C183" s="46">
        <v>5.1753</v>
      </c>
      <c r="D183" s="70">
        <v>5.1201999999999996</v>
      </c>
    </row>
    <row r="184" spans="1:4" x14ac:dyDescent="0.25">
      <c r="A184" s="56">
        <v>43282</v>
      </c>
      <c r="B184" s="46">
        <v>4.9383999999999997</v>
      </c>
      <c r="C184" s="46">
        <v>5.0486000000000004</v>
      </c>
      <c r="D184" s="70">
        <v>4.9935</v>
      </c>
    </row>
    <row r="185" spans="1:4" x14ac:dyDescent="0.25">
      <c r="A185" s="56">
        <v>43313</v>
      </c>
      <c r="B185" s="46">
        <v>4.9162999999999997</v>
      </c>
      <c r="C185" s="46">
        <v>5.0265000000000004</v>
      </c>
      <c r="D185" s="70">
        <v>4.9714</v>
      </c>
    </row>
    <row r="186" spans="1:4" x14ac:dyDescent="0.25">
      <c r="A186" s="56">
        <v>43344</v>
      </c>
      <c r="B186" s="46">
        <v>5.1313000000000004</v>
      </c>
      <c r="C186" s="46">
        <v>5.2965999999999998</v>
      </c>
      <c r="D186" s="70">
        <v>5.2138999999999998</v>
      </c>
    </row>
    <row r="187" spans="1:4" x14ac:dyDescent="0.25">
      <c r="A187" s="56">
        <v>43374</v>
      </c>
      <c r="B187" s="46">
        <v>5.2028999999999996</v>
      </c>
      <c r="C187" s="46">
        <v>5.5556999999999999</v>
      </c>
      <c r="D187" s="70">
        <v>5.3792999999999997</v>
      </c>
    </row>
    <row r="188" spans="1:4" x14ac:dyDescent="0.25">
      <c r="A188" s="56">
        <v>43405</v>
      </c>
      <c r="B188" s="46">
        <v>4.9824000000000002</v>
      </c>
      <c r="C188" s="46">
        <v>5.3174999999999999</v>
      </c>
      <c r="D188" s="70">
        <v>5.15</v>
      </c>
    </row>
    <row r="189" spans="1:4" ht="15.75" thickBot="1" x14ac:dyDescent="0.3">
      <c r="A189" s="57">
        <v>43435</v>
      </c>
      <c r="B189" s="71">
        <v>4.9053000000000004</v>
      </c>
      <c r="C189" s="71">
        <v>5.0926999999999998</v>
      </c>
      <c r="D189" s="72">
        <v>4.9989999999999997</v>
      </c>
    </row>
    <row r="190" spans="1:4" x14ac:dyDescent="0.25">
      <c r="A190" s="56">
        <v>43466</v>
      </c>
      <c r="B190" s="46">
        <v>4.8634000000000004</v>
      </c>
      <c r="C190" s="46">
        <v>5.1279000000000003</v>
      </c>
      <c r="D190" s="70">
        <v>4.9955999999999996</v>
      </c>
    </row>
    <row r="191" spans="1:4" x14ac:dyDescent="0.25">
      <c r="A191" s="56">
        <v>43497</v>
      </c>
      <c r="B191" s="46">
        <v>5.0430999999999999</v>
      </c>
      <c r="C191" s="46">
        <v>5.3902999999999999</v>
      </c>
      <c r="D191" s="70">
        <v>5.2167000000000003</v>
      </c>
    </row>
    <row r="192" spans="1:4" x14ac:dyDescent="0.25">
      <c r="A192" s="56">
        <v>43525</v>
      </c>
      <c r="B192" s="46">
        <v>5.2248999999999999</v>
      </c>
      <c r="C192" s="46">
        <v>5.5831999999999997</v>
      </c>
      <c r="D192" s="70">
        <v>5.4040999999999997</v>
      </c>
    </row>
    <row r="193" spans="1:4" x14ac:dyDescent="0.25">
      <c r="A193" s="56">
        <v>43556</v>
      </c>
      <c r="B193" s="46">
        <v>5.2028999999999996</v>
      </c>
      <c r="C193" s="46">
        <v>5.6218000000000004</v>
      </c>
      <c r="D193" s="70">
        <v>5.4123000000000001</v>
      </c>
    </row>
    <row r="194" spans="1:4" x14ac:dyDescent="0.25">
      <c r="A194" s="56">
        <v>43586</v>
      </c>
      <c r="B194" s="46" t="s">
        <v>86</v>
      </c>
      <c r="C194" s="46" t="s">
        <v>87</v>
      </c>
      <c r="D194" s="70" t="s">
        <v>88</v>
      </c>
    </row>
    <row r="195" spans="1:4" x14ac:dyDescent="0.25">
      <c r="A195" s="56">
        <v>43617</v>
      </c>
      <c r="B195" s="46">
        <v>5.0266000000000002</v>
      </c>
      <c r="C195" s="46">
        <v>5.3681999999999999</v>
      </c>
      <c r="D195" s="70">
        <v>5.1974</v>
      </c>
    </row>
    <row r="196" spans="1:4" x14ac:dyDescent="0.25">
      <c r="A196" s="56">
        <v>43647</v>
      </c>
      <c r="B196" s="46">
        <v>4.7785000000000002</v>
      </c>
      <c r="C196" s="46">
        <v>5.2690999999999999</v>
      </c>
      <c r="D196" s="70">
        <v>5.0237999999999996</v>
      </c>
    </row>
    <row r="197" spans="1:4" x14ac:dyDescent="0.25">
      <c r="A197" s="56">
        <v>43678</v>
      </c>
      <c r="B197" s="46">
        <v>4.7839999999999998</v>
      </c>
      <c r="C197" s="46">
        <v>5.1764000000000001</v>
      </c>
      <c r="D197" s="70">
        <v>4.9802</v>
      </c>
    </row>
    <row r="198" spans="1:4" x14ac:dyDescent="0.25">
      <c r="A198" s="56">
        <v>43709</v>
      </c>
      <c r="B198" s="46">
        <v>4.5746000000000002</v>
      </c>
      <c r="C198" s="46">
        <v>5.0705999999999998</v>
      </c>
      <c r="D198" s="70">
        <v>4.8226000000000004</v>
      </c>
    </row>
    <row r="199" spans="1:4" x14ac:dyDescent="0.25">
      <c r="A199" s="56">
        <v>43739</v>
      </c>
      <c r="B199" s="46">
        <v>4.4532999999999996</v>
      </c>
      <c r="C199" s="46">
        <v>5.1368</v>
      </c>
      <c r="D199" s="70">
        <v>4.7949999999999999</v>
      </c>
    </row>
    <row r="200" spans="1:4" x14ac:dyDescent="0.25">
      <c r="A200" s="56">
        <v>43770</v>
      </c>
      <c r="B200" s="46">
        <v>4.3266</v>
      </c>
      <c r="C200" s="46">
        <v>4.9878999999999998</v>
      </c>
      <c r="D200" s="70">
        <v>4.6573000000000002</v>
      </c>
    </row>
    <row r="201" spans="1:4" x14ac:dyDescent="0.25">
      <c r="A201" s="56">
        <v>43800</v>
      </c>
      <c r="B201" s="46">
        <v>4.1887999999999996</v>
      </c>
      <c r="C201" s="46">
        <v>4.6296999999999997</v>
      </c>
      <c r="D201" s="70">
        <v>4.4093</v>
      </c>
    </row>
    <row r="202" spans="1:4" x14ac:dyDescent="0.25">
      <c r="A202" s="123">
        <v>43831</v>
      </c>
      <c r="B202" s="124">
        <v>4.1887999999999996</v>
      </c>
      <c r="C202" s="124">
        <v>4.4973999999999998</v>
      </c>
      <c r="D202" s="125">
        <v>4.3430999999999997</v>
      </c>
    </row>
    <row r="203" spans="1:4" x14ac:dyDescent="0.25">
      <c r="A203" s="126">
        <v>43862</v>
      </c>
      <c r="B203" s="46">
        <v>4.1226000000000003</v>
      </c>
      <c r="C203" s="46">
        <v>4.4092000000000002</v>
      </c>
      <c r="D203" s="127">
        <v>4.2659000000000002</v>
      </c>
    </row>
    <row r="204" spans="1:4" x14ac:dyDescent="0.25">
      <c r="A204" s="126">
        <v>43891</v>
      </c>
      <c r="B204" s="46">
        <v>4.1997999999999998</v>
      </c>
      <c r="C204" s="46">
        <v>4.4644000000000004</v>
      </c>
      <c r="D204" s="127">
        <v>4.3320999999999996</v>
      </c>
    </row>
    <row r="205" spans="1:4" x14ac:dyDescent="0.25">
      <c r="A205" s="126">
        <v>43922</v>
      </c>
      <c r="B205" s="46">
        <v>4.2549000000000001</v>
      </c>
      <c r="C205" s="46">
        <v>4.4753999999999996</v>
      </c>
      <c r="D205" s="127">
        <v>4.3651</v>
      </c>
    </row>
    <row r="206" spans="1:4" x14ac:dyDescent="0.25">
      <c r="A206" s="126">
        <v>43952</v>
      </c>
      <c r="B206" s="46">
        <v>4.2384000000000004</v>
      </c>
      <c r="C206" s="46">
        <v>4.4588999999999999</v>
      </c>
      <c r="D206" s="127">
        <v>4.3486000000000002</v>
      </c>
    </row>
    <row r="207" spans="1:4" x14ac:dyDescent="0.25">
      <c r="A207" s="126">
        <v>43983</v>
      </c>
      <c r="B207" s="46">
        <v>4.0068999999999999</v>
      </c>
      <c r="C207" s="46">
        <v>4.2274000000000003</v>
      </c>
      <c r="D207" s="127">
        <v>4.1170999999999998</v>
      </c>
    </row>
    <row r="208" spans="1:4" x14ac:dyDescent="0.25">
      <c r="A208" s="126">
        <v>44013</v>
      </c>
      <c r="B208" s="46">
        <v>3.7258</v>
      </c>
      <c r="C208" s="46">
        <v>3.9594999999999998</v>
      </c>
      <c r="D208" s="127">
        <v>3.8426999999999998</v>
      </c>
    </row>
    <row r="209" spans="1:4" x14ac:dyDescent="0.25">
      <c r="A209" s="126">
        <v>44044</v>
      </c>
      <c r="B209" s="46">
        <v>3.4171999999999998</v>
      </c>
      <c r="C209" s="46">
        <v>3.6375999999999999</v>
      </c>
      <c r="D209" s="127">
        <v>3.5274000000000001</v>
      </c>
    </row>
    <row r="210" spans="1:4" x14ac:dyDescent="0.25">
      <c r="A210" s="126">
        <v>44075</v>
      </c>
      <c r="B210" s="46">
        <v>3.5274000000000001</v>
      </c>
      <c r="C210" s="46">
        <v>3.7479</v>
      </c>
      <c r="D210" s="127">
        <v>3.6375999999999999</v>
      </c>
    </row>
    <row r="211" spans="1:4" x14ac:dyDescent="0.25">
      <c r="A211" s="126">
        <v>44105</v>
      </c>
      <c r="B211" s="46">
        <v>3.9860000000000002</v>
      </c>
      <c r="C211" s="46">
        <v>4.2416999999999998</v>
      </c>
      <c r="D211" s="127">
        <v>4.1138000000000003</v>
      </c>
    </row>
    <row r="212" spans="1:4" x14ac:dyDescent="0.25">
      <c r="A212" s="126">
        <v>44136</v>
      </c>
      <c r="B212" s="46">
        <v>4.7123999999999997</v>
      </c>
      <c r="C212" s="46">
        <v>4.9603999999999999</v>
      </c>
      <c r="D212" s="127">
        <v>4.8364000000000003</v>
      </c>
    </row>
    <row r="213" spans="1:4" ht="15.75" thickBot="1" x14ac:dyDescent="0.3">
      <c r="A213" s="128">
        <v>44166</v>
      </c>
      <c r="B213" s="129">
        <v>6.5697999999999999</v>
      </c>
      <c r="C213" s="129">
        <v>7.165</v>
      </c>
      <c r="D213" s="130">
        <v>6.8673999999999999</v>
      </c>
    </row>
    <row r="214" spans="1:4" x14ac:dyDescent="0.25">
      <c r="A214" s="56">
        <v>44197</v>
      </c>
      <c r="B214" s="46">
        <v>8.6532</v>
      </c>
      <c r="C214" s="46">
        <v>9.2042999999999999</v>
      </c>
      <c r="D214" s="46">
        <v>8.9286999999999992</v>
      </c>
    </row>
    <row r="215" spans="1:4" x14ac:dyDescent="0.25">
      <c r="A215" s="56">
        <v>44228</v>
      </c>
      <c r="B215" s="46">
        <v>8.0192999999999994</v>
      </c>
      <c r="C215" s="46">
        <v>9.0664999999999996</v>
      </c>
      <c r="D215" s="46">
        <v>8.5428999999999995</v>
      </c>
    </row>
    <row r="216" spans="1:4" x14ac:dyDescent="0.25">
      <c r="A216" s="56">
        <v>44256</v>
      </c>
      <c r="B216" s="171">
        <v>7.7713000000000001</v>
      </c>
      <c r="C216" s="171">
        <v>8.7634000000000007</v>
      </c>
      <c r="D216" s="171">
        <v>8.2673000000000005</v>
      </c>
    </row>
    <row r="217" spans="1:4" x14ac:dyDescent="0.25">
      <c r="A217" s="56">
        <v>44287</v>
      </c>
      <c r="B217" s="172">
        <v>7.3193000000000001</v>
      </c>
      <c r="C217" s="172">
        <v>8.0248000000000008</v>
      </c>
      <c r="D217" s="172">
        <v>7.6719999999999997</v>
      </c>
    </row>
    <row r="218" spans="1:4" x14ac:dyDescent="0.25">
      <c r="A218" s="56">
        <v>44317</v>
      </c>
      <c r="B218" s="46">
        <v>7.5509000000000004</v>
      </c>
      <c r="C218" s="46">
        <v>8.5428999999999995</v>
      </c>
      <c r="D218" s="46">
        <v>8.0469000000000008</v>
      </c>
    </row>
    <row r="219" spans="1:4" x14ac:dyDescent="0.25">
      <c r="A219" s="56">
        <v>44348</v>
      </c>
      <c r="B219" s="181">
        <v>7.3855000000000004</v>
      </c>
      <c r="C219" s="181">
        <v>8.1570999999999998</v>
      </c>
      <c r="D219" s="181">
        <v>7.7713000000000001</v>
      </c>
    </row>
    <row r="220" spans="1:4" x14ac:dyDescent="0.25">
      <c r="A220" s="56">
        <v>44378</v>
      </c>
      <c r="B220" s="181">
        <v>7.1429999999999998</v>
      </c>
      <c r="C220" s="181">
        <v>7.7161999999999997</v>
      </c>
      <c r="D220" s="181">
        <v>7.4295999999999998</v>
      </c>
    </row>
    <row r="221" spans="1:4" x14ac:dyDescent="0.25">
      <c r="A221" s="56">
        <v>44409</v>
      </c>
      <c r="B221" s="181">
        <v>7.4130000000000003</v>
      </c>
      <c r="C221" s="181">
        <v>7.9090999999999996</v>
      </c>
      <c r="D221" s="181">
        <v>7.6611000000000002</v>
      </c>
    </row>
    <row r="222" spans="1:4" x14ac:dyDescent="0.25">
      <c r="A222" s="56">
        <v>44440</v>
      </c>
      <c r="B222" s="46" t="s">
        <v>89</v>
      </c>
      <c r="C222" s="46" t="s">
        <v>90</v>
      </c>
      <c r="D222" s="46" t="s">
        <v>91</v>
      </c>
    </row>
    <row r="223" spans="1:4" x14ac:dyDescent="0.25">
      <c r="A223" s="56">
        <v>44470</v>
      </c>
      <c r="B223" s="46">
        <v>7.4957000000000003</v>
      </c>
      <c r="C223" s="46">
        <v>7.9366000000000003</v>
      </c>
      <c r="D223" s="46">
        <v>7.7161999999999997</v>
      </c>
    </row>
    <row r="224" spans="1:4" x14ac:dyDescent="0.25">
      <c r="A224" s="56">
        <v>44501</v>
      </c>
      <c r="B224" s="46">
        <v>7.4957000000000003</v>
      </c>
      <c r="C224" s="46">
        <v>7.9366000000000003</v>
      </c>
      <c r="D224" s="46">
        <v>7.7161999999999997</v>
      </c>
    </row>
    <row r="225" spans="1:4" x14ac:dyDescent="0.25">
      <c r="A225" s="56">
        <v>44531</v>
      </c>
      <c r="B225" s="46">
        <v>7.4957000000000003</v>
      </c>
      <c r="C225" s="46">
        <v>7.9366000000000003</v>
      </c>
      <c r="D225" s="46">
        <v>7.7161999999999997</v>
      </c>
    </row>
    <row r="226" spans="1:4" x14ac:dyDescent="0.25">
      <c r="A226" s="56">
        <v>44562</v>
      </c>
      <c r="B226" s="46">
        <v>7.4957000000000003</v>
      </c>
      <c r="C226" s="46">
        <v>7.9366000000000003</v>
      </c>
      <c r="D226" s="46">
        <v>7.7161999999999997</v>
      </c>
    </row>
    <row r="227" spans="1:4" x14ac:dyDescent="0.25">
      <c r="A227" s="56">
        <v>44593</v>
      </c>
      <c r="B227" s="46">
        <v>7.4957000000000003</v>
      </c>
      <c r="C227" s="46">
        <v>7.9366000000000003</v>
      </c>
      <c r="D227" s="46">
        <v>7.7161999999999997</v>
      </c>
    </row>
    <row r="228" spans="1:4" x14ac:dyDescent="0.25">
      <c r="A228" s="56">
        <v>44621</v>
      </c>
      <c r="B228" s="46"/>
      <c r="C228" s="46"/>
      <c r="D228" s="46"/>
    </row>
    <row r="229" spans="1:4" x14ac:dyDescent="0.25">
      <c r="A229" s="56">
        <v>44652</v>
      </c>
      <c r="B229" s="46"/>
      <c r="C229" s="46"/>
      <c r="D229" s="46"/>
    </row>
    <row r="230" spans="1:4" x14ac:dyDescent="0.25">
      <c r="A230" s="56">
        <v>44682</v>
      </c>
      <c r="B230" s="46"/>
      <c r="C230" s="46"/>
      <c r="D230" s="46"/>
    </row>
    <row r="231" spans="1:4" x14ac:dyDescent="0.25">
      <c r="A231" s="56">
        <v>44713</v>
      </c>
      <c r="B231" s="46"/>
      <c r="C231" s="46"/>
      <c r="D231" s="46"/>
    </row>
    <row r="232" spans="1:4" x14ac:dyDescent="0.25">
      <c r="A232" s="56">
        <v>44743</v>
      </c>
      <c r="B232" s="46"/>
      <c r="C232" s="46"/>
      <c r="D232" s="46"/>
    </row>
    <row r="233" spans="1:4" x14ac:dyDescent="0.25">
      <c r="A233" s="56">
        <v>44774</v>
      </c>
      <c r="B233" s="46"/>
      <c r="C233" s="46"/>
      <c r="D233" s="46"/>
    </row>
    <row r="234" spans="1:4" x14ac:dyDescent="0.25">
      <c r="A234" s="56">
        <v>44805</v>
      </c>
      <c r="B234" s="46"/>
      <c r="C234" s="46"/>
      <c r="D234" s="46"/>
    </row>
    <row r="235" spans="1:4" x14ac:dyDescent="0.25">
      <c r="A235" s="56">
        <v>44835</v>
      </c>
      <c r="B235" s="46"/>
      <c r="C235" s="46"/>
      <c r="D235" s="4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18"/>
  <sheetViews>
    <sheetView workbookViewId="0">
      <pane ySplit="5" topLeftCell="A188" activePane="bottomLeft" state="frozenSplit"/>
      <selection pane="bottomLeft" activeCell="D213" sqref="D213"/>
    </sheetView>
  </sheetViews>
  <sheetFormatPr baseColWidth="10" defaultColWidth="11.42578125" defaultRowHeight="15" x14ac:dyDescent="0.25"/>
  <cols>
    <col min="1" max="1" width="11.42578125" style="27"/>
  </cols>
  <sheetData>
    <row r="1" spans="1:4" x14ac:dyDescent="0.25">
      <c r="A1" s="120" t="s">
        <v>92</v>
      </c>
      <c r="B1" s="2"/>
      <c r="C1" s="2"/>
      <c r="D1" s="2"/>
    </row>
    <row r="2" spans="1:4" x14ac:dyDescent="0.25">
      <c r="A2" s="120" t="s">
        <v>93</v>
      </c>
      <c r="B2" s="2"/>
      <c r="C2" s="2"/>
      <c r="D2" s="2"/>
    </row>
    <row r="3" spans="1:4" x14ac:dyDescent="0.25">
      <c r="A3" s="120" t="s">
        <v>94</v>
      </c>
      <c r="B3" s="2"/>
      <c r="C3" s="2"/>
      <c r="D3" s="2"/>
    </row>
    <row r="4" spans="1:4" x14ac:dyDescent="0.25">
      <c r="A4" s="6" t="s">
        <v>95</v>
      </c>
      <c r="B4" s="2"/>
      <c r="C4" s="2"/>
      <c r="D4" s="2"/>
    </row>
    <row r="5" spans="1:4" x14ac:dyDescent="0.25">
      <c r="A5" s="39" t="s">
        <v>96</v>
      </c>
      <c r="B5" s="2"/>
      <c r="C5" s="2"/>
      <c r="D5" s="2"/>
    </row>
    <row r="6" spans="1:4" x14ac:dyDescent="0.25">
      <c r="A6" s="39"/>
      <c r="B6" s="2"/>
      <c r="C6" s="2"/>
      <c r="D6" s="2"/>
    </row>
    <row r="7" spans="1:4" x14ac:dyDescent="0.25">
      <c r="A7" s="45" t="s">
        <v>1</v>
      </c>
      <c r="B7" s="42" t="s">
        <v>15</v>
      </c>
      <c r="C7" s="42" t="s">
        <v>16</v>
      </c>
      <c r="D7" s="42" t="s">
        <v>17</v>
      </c>
    </row>
    <row r="8" spans="1:4" x14ac:dyDescent="0.25">
      <c r="A8" s="41">
        <v>38353</v>
      </c>
      <c r="B8" s="43">
        <v>7.4960000000000004</v>
      </c>
      <c r="C8" s="43">
        <v>8.2669999999999995</v>
      </c>
      <c r="D8" s="43">
        <v>7.8819999999999997</v>
      </c>
    </row>
    <row r="9" spans="1:4" x14ac:dyDescent="0.25">
      <c r="A9" s="41">
        <v>38384</v>
      </c>
      <c r="B9" s="43">
        <v>8.7080000000000002</v>
      </c>
      <c r="C9" s="43">
        <v>9.3149999999999995</v>
      </c>
      <c r="D9" s="43">
        <v>9.0120000000000005</v>
      </c>
    </row>
    <row r="10" spans="1:4" x14ac:dyDescent="0.25">
      <c r="A10" s="41">
        <v>38412</v>
      </c>
      <c r="B10" s="43">
        <v>10.968</v>
      </c>
      <c r="C10" s="43">
        <v>13.779</v>
      </c>
      <c r="D10" s="43">
        <v>12.374000000000001</v>
      </c>
    </row>
    <row r="11" spans="1:4" x14ac:dyDescent="0.25">
      <c r="A11" s="41">
        <v>38443</v>
      </c>
      <c r="B11" s="43">
        <v>11.574</v>
      </c>
      <c r="C11" s="43">
        <v>12.677</v>
      </c>
      <c r="D11" s="43">
        <v>12.125999999999999</v>
      </c>
    </row>
    <row r="12" spans="1:4" x14ac:dyDescent="0.25">
      <c r="A12" s="41">
        <v>38473</v>
      </c>
      <c r="B12" s="43">
        <v>8.0470000000000006</v>
      </c>
      <c r="C12" s="43">
        <v>10.362</v>
      </c>
      <c r="D12" s="43">
        <v>9.2050000000000001</v>
      </c>
    </row>
    <row r="13" spans="1:4" x14ac:dyDescent="0.25">
      <c r="A13" s="41">
        <v>38504</v>
      </c>
      <c r="B13" s="43">
        <v>6.0629999999999997</v>
      </c>
      <c r="C13" s="43">
        <v>7.532</v>
      </c>
      <c r="D13" s="43">
        <v>6.798</v>
      </c>
    </row>
    <row r="14" spans="1:4" x14ac:dyDescent="0.25">
      <c r="A14" s="41">
        <v>38534</v>
      </c>
      <c r="B14" s="43">
        <v>4.96</v>
      </c>
      <c r="C14" s="43">
        <v>5.9249999999999998</v>
      </c>
      <c r="D14" s="43">
        <v>5.4429999999999996</v>
      </c>
    </row>
    <row r="15" spans="1:4" x14ac:dyDescent="0.25">
      <c r="A15" s="41">
        <v>38565</v>
      </c>
      <c r="B15" s="43">
        <v>6.9809999999999999</v>
      </c>
      <c r="C15" s="43">
        <v>8.0839999999999996</v>
      </c>
      <c r="D15" s="43">
        <v>7.5330000000000004</v>
      </c>
    </row>
    <row r="16" spans="1:4" x14ac:dyDescent="0.25">
      <c r="A16" s="41">
        <v>38596</v>
      </c>
      <c r="B16" s="43">
        <v>9.6449999999999996</v>
      </c>
      <c r="C16" s="43">
        <v>11.574</v>
      </c>
      <c r="D16" s="43">
        <v>10.61</v>
      </c>
    </row>
    <row r="17" spans="1:4" x14ac:dyDescent="0.25">
      <c r="A17" s="41">
        <v>38626</v>
      </c>
      <c r="B17" s="43">
        <v>7.3490000000000002</v>
      </c>
      <c r="C17" s="43">
        <v>9.0020000000000007</v>
      </c>
      <c r="D17" s="43">
        <v>8.1760000000000002</v>
      </c>
    </row>
    <row r="18" spans="1:4" x14ac:dyDescent="0.25">
      <c r="A18" s="41">
        <v>38657</v>
      </c>
      <c r="B18" s="43">
        <v>7.165</v>
      </c>
      <c r="C18" s="43">
        <v>8.5429999999999993</v>
      </c>
      <c r="D18" s="43">
        <v>7.8540000000000001</v>
      </c>
    </row>
    <row r="19" spans="1:4" x14ac:dyDescent="0.25">
      <c r="A19" s="41">
        <v>38687</v>
      </c>
      <c r="B19" s="43">
        <v>7.4409999999999998</v>
      </c>
      <c r="C19" s="43">
        <v>9.2319999999999993</v>
      </c>
      <c r="D19" s="43">
        <v>8.3369999999999997</v>
      </c>
    </row>
    <row r="20" spans="1:4" x14ac:dyDescent="0.25">
      <c r="A20" s="41">
        <v>38718</v>
      </c>
      <c r="B20" s="43">
        <v>6.3380000000000001</v>
      </c>
      <c r="C20" s="43">
        <v>7.5780000000000003</v>
      </c>
      <c r="D20" s="43">
        <v>6.9580000000000002</v>
      </c>
    </row>
    <row r="21" spans="1:4" x14ac:dyDescent="0.25">
      <c r="A21" s="41">
        <v>38749</v>
      </c>
      <c r="B21" s="43">
        <v>5.649</v>
      </c>
      <c r="C21" s="43">
        <v>6.7519999999999998</v>
      </c>
      <c r="D21" s="43">
        <v>6.2009999999999996</v>
      </c>
    </row>
    <row r="22" spans="1:4" x14ac:dyDescent="0.25">
      <c r="A22" s="41">
        <v>38777</v>
      </c>
      <c r="B22" s="43">
        <v>4.74</v>
      </c>
      <c r="C22" s="43">
        <v>6.3049999999999997</v>
      </c>
      <c r="D22" s="43">
        <v>5.5229999999999997</v>
      </c>
    </row>
    <row r="23" spans="1:4" x14ac:dyDescent="0.25">
      <c r="A23" s="41">
        <v>38808</v>
      </c>
      <c r="B23" s="43">
        <v>5.2359999999999998</v>
      </c>
      <c r="C23" s="43">
        <v>7.165</v>
      </c>
      <c r="D23" s="43">
        <v>6.2009999999999996</v>
      </c>
    </row>
    <row r="24" spans="1:4" x14ac:dyDescent="0.25">
      <c r="A24" s="41">
        <v>38838</v>
      </c>
      <c r="B24" s="43">
        <v>6.923</v>
      </c>
      <c r="C24" s="43">
        <v>8.0690000000000008</v>
      </c>
      <c r="D24" s="43">
        <v>7.4960000000000004</v>
      </c>
    </row>
    <row r="25" spans="1:4" x14ac:dyDescent="0.25">
      <c r="A25" s="41">
        <v>38869</v>
      </c>
      <c r="B25" s="43">
        <v>7.6059999999999999</v>
      </c>
      <c r="C25" s="43">
        <v>9.3699999999999992</v>
      </c>
      <c r="D25" s="43">
        <v>8.4879999999999995</v>
      </c>
    </row>
    <row r="26" spans="1:4" x14ac:dyDescent="0.25">
      <c r="A26" s="41">
        <v>38899</v>
      </c>
      <c r="B26" s="43">
        <v>6.2</v>
      </c>
      <c r="C26" s="43">
        <v>7.7160000000000002</v>
      </c>
      <c r="D26" s="43">
        <v>6.9580000000000002</v>
      </c>
    </row>
    <row r="27" spans="1:4" x14ac:dyDescent="0.25">
      <c r="A27" s="41">
        <v>38930</v>
      </c>
      <c r="B27" s="43">
        <v>5.5119999999999996</v>
      </c>
      <c r="C27" s="43">
        <v>7.7160000000000002</v>
      </c>
      <c r="D27" s="43">
        <v>6.6139999999999999</v>
      </c>
    </row>
    <row r="28" spans="1:4" x14ac:dyDescent="0.25">
      <c r="A28" s="41">
        <v>38961</v>
      </c>
      <c r="B28" s="43">
        <v>5.5119999999999996</v>
      </c>
      <c r="C28" s="43">
        <v>7.3490000000000002</v>
      </c>
      <c r="D28" s="43">
        <v>6.431</v>
      </c>
    </row>
    <row r="29" spans="1:4" x14ac:dyDescent="0.25">
      <c r="A29" s="41">
        <v>38991</v>
      </c>
      <c r="B29" s="43">
        <v>5.5119999999999996</v>
      </c>
      <c r="C29" s="43">
        <v>8.2669999999999995</v>
      </c>
      <c r="D29" s="43">
        <v>6.89</v>
      </c>
    </row>
    <row r="30" spans="1:4" x14ac:dyDescent="0.25">
      <c r="A30" s="41">
        <v>39022</v>
      </c>
      <c r="B30" s="43">
        <v>5.7869999999999999</v>
      </c>
      <c r="C30" s="43">
        <v>8.9559999999999995</v>
      </c>
      <c r="D30" s="43">
        <v>7.3719999999999999</v>
      </c>
    </row>
    <row r="31" spans="1:4" x14ac:dyDescent="0.25">
      <c r="A31" s="41">
        <v>39052</v>
      </c>
      <c r="B31" s="43">
        <v>6.6139999999999999</v>
      </c>
      <c r="C31" s="43">
        <v>9.3699999999999992</v>
      </c>
      <c r="D31" s="43">
        <v>7.992</v>
      </c>
    </row>
    <row r="32" spans="1:4" x14ac:dyDescent="0.25">
      <c r="A32" s="41">
        <v>39083</v>
      </c>
      <c r="B32" s="43">
        <v>6.6139999999999999</v>
      </c>
      <c r="C32" s="43">
        <v>9.1859999999999999</v>
      </c>
      <c r="D32" s="43">
        <v>7.9</v>
      </c>
    </row>
    <row r="33" spans="1:4" x14ac:dyDescent="0.25">
      <c r="A33" s="41">
        <v>39114</v>
      </c>
      <c r="B33" s="43">
        <v>6.6139999999999999</v>
      </c>
      <c r="C33" s="43">
        <v>8.6809999999999992</v>
      </c>
      <c r="D33" s="43">
        <v>7.6479999999999997</v>
      </c>
    </row>
    <row r="34" spans="1:4" x14ac:dyDescent="0.25">
      <c r="A34" s="41">
        <v>39142</v>
      </c>
      <c r="B34" s="43">
        <v>6.2830000000000004</v>
      </c>
      <c r="C34" s="43">
        <v>8.0470000000000006</v>
      </c>
      <c r="D34" s="43">
        <v>7.165</v>
      </c>
    </row>
    <row r="35" spans="1:4" x14ac:dyDescent="0.25">
      <c r="A35" s="41">
        <v>39173</v>
      </c>
      <c r="B35" s="43">
        <v>5.0709999999999997</v>
      </c>
      <c r="C35" s="43">
        <v>6.4489999999999998</v>
      </c>
      <c r="D35" s="43">
        <v>5.76</v>
      </c>
    </row>
    <row r="36" spans="1:4" x14ac:dyDescent="0.25">
      <c r="A36" s="41">
        <v>39203</v>
      </c>
      <c r="B36" s="43">
        <v>3.5830000000000002</v>
      </c>
      <c r="C36" s="43">
        <v>5.5119999999999996</v>
      </c>
      <c r="D36" s="43">
        <v>4.548</v>
      </c>
    </row>
    <row r="37" spans="1:4" x14ac:dyDescent="0.25">
      <c r="A37" s="41">
        <v>39234</v>
      </c>
      <c r="B37" s="43">
        <v>2.7559999999999998</v>
      </c>
      <c r="C37" s="43">
        <v>4.63</v>
      </c>
      <c r="D37" s="43">
        <v>3.6930000000000001</v>
      </c>
    </row>
    <row r="38" spans="1:4" x14ac:dyDescent="0.25">
      <c r="A38" s="41">
        <v>39264</v>
      </c>
      <c r="B38" s="43">
        <v>2.48</v>
      </c>
      <c r="C38" s="43">
        <v>3.968</v>
      </c>
      <c r="D38" s="43">
        <v>3.2240000000000002</v>
      </c>
    </row>
    <row r="39" spans="1:4" x14ac:dyDescent="0.25">
      <c r="A39" s="41">
        <v>39295</v>
      </c>
      <c r="B39" s="43">
        <v>2.2050000000000001</v>
      </c>
      <c r="C39" s="43">
        <v>3.9129999999999998</v>
      </c>
      <c r="D39" s="43">
        <v>3.0590000000000002</v>
      </c>
    </row>
    <row r="40" spans="1:4" x14ac:dyDescent="0.25">
      <c r="A40" s="41">
        <v>39326</v>
      </c>
      <c r="B40" s="43">
        <v>1.819</v>
      </c>
      <c r="C40" s="43">
        <v>2.7829999999999999</v>
      </c>
      <c r="D40" s="43">
        <v>2.3010000000000002</v>
      </c>
    </row>
    <row r="41" spans="1:4" x14ac:dyDescent="0.25">
      <c r="A41" s="41">
        <v>39356</v>
      </c>
      <c r="B41" s="43">
        <v>2.4529999999999998</v>
      </c>
      <c r="C41" s="43">
        <v>3.5550000000000002</v>
      </c>
      <c r="D41" s="43">
        <v>3.004</v>
      </c>
    </row>
    <row r="42" spans="1:4" x14ac:dyDescent="0.25">
      <c r="A42" s="41">
        <v>39387</v>
      </c>
      <c r="B42" s="43">
        <v>2.7010000000000001</v>
      </c>
      <c r="C42" s="43">
        <v>3.6930000000000001</v>
      </c>
      <c r="D42" s="43">
        <v>3.1970000000000001</v>
      </c>
    </row>
    <row r="43" spans="1:4" x14ac:dyDescent="0.25">
      <c r="A43" s="41">
        <v>39417</v>
      </c>
      <c r="B43" s="43">
        <v>2.1309999999999998</v>
      </c>
      <c r="C43" s="43">
        <v>3.2330000000000001</v>
      </c>
      <c r="D43" s="43">
        <v>2.6819999999999999</v>
      </c>
    </row>
    <row r="44" spans="1:4" x14ac:dyDescent="0.25">
      <c r="A44" s="41">
        <v>39448</v>
      </c>
      <c r="B44" s="43">
        <v>2.2050000000000001</v>
      </c>
      <c r="C44" s="43">
        <v>3.0859999999999999</v>
      </c>
      <c r="D44" s="43">
        <v>2.6459999999999999</v>
      </c>
    </row>
    <row r="45" spans="1:4" x14ac:dyDescent="0.25">
      <c r="A45" s="41">
        <v>39479</v>
      </c>
      <c r="B45" s="43">
        <v>2.4249999999999998</v>
      </c>
      <c r="C45" s="43">
        <v>3.2330000000000001</v>
      </c>
      <c r="D45" s="43">
        <v>2.8290000000000002</v>
      </c>
    </row>
    <row r="46" spans="1:4" x14ac:dyDescent="0.25">
      <c r="A46" s="41">
        <v>39508</v>
      </c>
      <c r="B46" s="43">
        <v>2.5350000000000001</v>
      </c>
      <c r="C46" s="43">
        <v>3.4169999999999998</v>
      </c>
      <c r="D46" s="43">
        <v>2.976</v>
      </c>
    </row>
    <row r="47" spans="1:4" x14ac:dyDescent="0.25">
      <c r="A47" s="41">
        <v>39539</v>
      </c>
      <c r="B47" s="43">
        <v>2.8660000000000001</v>
      </c>
      <c r="C47" s="43">
        <v>3.8210000000000002</v>
      </c>
      <c r="D47" s="43">
        <v>3.3439999999999999</v>
      </c>
    </row>
    <row r="48" spans="1:4" x14ac:dyDescent="0.25">
      <c r="A48" s="41">
        <v>39569</v>
      </c>
      <c r="B48" s="43">
        <v>2.8660000000000001</v>
      </c>
      <c r="C48" s="43">
        <v>3.968</v>
      </c>
      <c r="D48" s="43">
        <v>3.4169999999999998</v>
      </c>
    </row>
    <row r="49" spans="1:4" x14ac:dyDescent="0.25">
      <c r="A49" s="41">
        <v>39600</v>
      </c>
      <c r="B49" s="43">
        <v>2.4249999999999998</v>
      </c>
      <c r="C49" s="43">
        <v>3.895</v>
      </c>
      <c r="D49" s="43">
        <v>3.16</v>
      </c>
    </row>
    <row r="50" spans="1:4" x14ac:dyDescent="0.25">
      <c r="A50" s="41">
        <v>39630</v>
      </c>
      <c r="B50" s="43">
        <v>2.2050000000000001</v>
      </c>
      <c r="C50" s="43">
        <v>3.7480000000000002</v>
      </c>
      <c r="D50" s="43">
        <v>2.9769999999999999</v>
      </c>
    </row>
    <row r="51" spans="1:4" x14ac:dyDescent="0.25">
      <c r="A51" s="41">
        <v>39661</v>
      </c>
      <c r="B51" s="43">
        <v>1.984</v>
      </c>
      <c r="C51" s="43">
        <v>3.5270000000000001</v>
      </c>
      <c r="D51" s="43">
        <v>2.7559999999999998</v>
      </c>
    </row>
    <row r="52" spans="1:4" x14ac:dyDescent="0.25">
      <c r="A52" s="41">
        <v>39692</v>
      </c>
      <c r="B52" s="43">
        <v>1.984</v>
      </c>
      <c r="C52" s="43">
        <v>3.4169999999999998</v>
      </c>
      <c r="D52" s="43">
        <v>2.7010000000000001</v>
      </c>
    </row>
    <row r="53" spans="1:4" x14ac:dyDescent="0.25">
      <c r="A53" s="41">
        <v>39722</v>
      </c>
      <c r="B53" s="43">
        <v>0.92600000000000005</v>
      </c>
      <c r="C53" s="43">
        <v>1.8520000000000001</v>
      </c>
      <c r="D53" s="43">
        <v>1.389</v>
      </c>
    </row>
    <row r="54" spans="1:4" x14ac:dyDescent="0.25">
      <c r="A54" s="41">
        <v>39753</v>
      </c>
      <c r="B54" s="43">
        <v>0.33100000000000002</v>
      </c>
      <c r="C54" s="43">
        <v>1.4330000000000001</v>
      </c>
      <c r="D54" s="43">
        <v>0.88200000000000001</v>
      </c>
    </row>
    <row r="55" spans="1:4" x14ac:dyDescent="0.25">
      <c r="A55" s="41">
        <v>39783</v>
      </c>
      <c r="B55" s="43">
        <v>0.22</v>
      </c>
      <c r="C55" s="43">
        <v>1.2130000000000001</v>
      </c>
      <c r="D55" s="43">
        <v>0.71699999999999997</v>
      </c>
    </row>
    <row r="56" spans="1:4" x14ac:dyDescent="0.25">
      <c r="A56" s="41">
        <v>39814</v>
      </c>
      <c r="B56" s="43">
        <v>0.16500000000000001</v>
      </c>
      <c r="C56" s="43">
        <v>0.82699999999999996</v>
      </c>
      <c r="D56" s="43">
        <v>0.496</v>
      </c>
    </row>
    <row r="57" spans="1:4" x14ac:dyDescent="0.25">
      <c r="A57" s="41">
        <v>39845</v>
      </c>
      <c r="B57" s="43">
        <v>9.4E-2</v>
      </c>
      <c r="C57" s="43">
        <v>0.46800000000000003</v>
      </c>
      <c r="D57" s="43">
        <v>0.28100000000000003</v>
      </c>
    </row>
    <row r="58" spans="1:4" x14ac:dyDescent="0.25">
      <c r="A58" s="41">
        <v>39873</v>
      </c>
      <c r="B58" s="43">
        <v>4.3999999999999997E-2</v>
      </c>
      <c r="C58" s="43">
        <v>0.47799999999999998</v>
      </c>
      <c r="D58" s="43">
        <v>0.26100000000000001</v>
      </c>
    </row>
    <row r="59" spans="1:4" x14ac:dyDescent="0.25">
      <c r="A59" s="41">
        <v>39904</v>
      </c>
      <c r="B59" s="43">
        <v>7.6999999999999999E-2</v>
      </c>
      <c r="C59" s="43">
        <v>0.441</v>
      </c>
      <c r="D59" s="43">
        <v>0.25900000000000001</v>
      </c>
    </row>
    <row r="60" spans="1:4" x14ac:dyDescent="0.25">
      <c r="A60" s="41">
        <v>39934</v>
      </c>
      <c r="B60" s="43">
        <v>0.11</v>
      </c>
      <c r="C60" s="43">
        <v>0.51400000000000001</v>
      </c>
      <c r="D60" s="43">
        <v>0.312</v>
      </c>
    </row>
    <row r="61" spans="1:4" x14ac:dyDescent="0.25">
      <c r="A61" s="41">
        <v>39965</v>
      </c>
      <c r="B61" s="43">
        <v>0.11</v>
      </c>
      <c r="C61" s="43">
        <v>0.51400000000000001</v>
      </c>
      <c r="D61" s="43">
        <v>0.312</v>
      </c>
    </row>
    <row r="62" spans="1:4" x14ac:dyDescent="0.25">
      <c r="A62" s="41">
        <v>39995</v>
      </c>
      <c r="B62" s="43">
        <v>9.4E-2</v>
      </c>
      <c r="C62" s="43">
        <v>0.63400000000000001</v>
      </c>
      <c r="D62" s="43">
        <v>0.36399999999999999</v>
      </c>
    </row>
    <row r="63" spans="1:4" x14ac:dyDescent="0.25">
      <c r="A63" s="41">
        <v>40026</v>
      </c>
      <c r="B63" s="43">
        <v>0.66100000000000003</v>
      </c>
      <c r="C63" s="43">
        <v>1.2130000000000001</v>
      </c>
      <c r="D63" s="43">
        <v>0.93700000000000006</v>
      </c>
    </row>
    <row r="64" spans="1:4" x14ac:dyDescent="0.25">
      <c r="A64" s="41">
        <v>40057</v>
      </c>
      <c r="B64" s="43">
        <v>1.1020000000000001</v>
      </c>
      <c r="C64" s="43">
        <v>1.323</v>
      </c>
      <c r="D64" s="43">
        <v>1.2130000000000001</v>
      </c>
    </row>
    <row r="65" spans="1:4" x14ac:dyDescent="0.25">
      <c r="A65" s="41">
        <v>40087</v>
      </c>
      <c r="B65" s="43">
        <v>0.99199999999999999</v>
      </c>
      <c r="C65" s="43">
        <v>1.323</v>
      </c>
      <c r="D65" s="43">
        <v>1.1579999999999999</v>
      </c>
    </row>
    <row r="66" spans="1:4" x14ac:dyDescent="0.25">
      <c r="A66" s="41">
        <v>40118</v>
      </c>
      <c r="B66" s="43">
        <v>0.88200000000000001</v>
      </c>
      <c r="C66" s="43">
        <v>1.5429999999999999</v>
      </c>
      <c r="D66" s="43">
        <v>1.2130000000000001</v>
      </c>
    </row>
    <row r="67" spans="1:4" x14ac:dyDescent="0.25">
      <c r="A67" s="41">
        <v>40148</v>
      </c>
      <c r="B67" s="43">
        <v>1.0660000000000001</v>
      </c>
      <c r="C67" s="43">
        <v>1.837</v>
      </c>
      <c r="D67" s="43">
        <v>1.452</v>
      </c>
    </row>
    <row r="68" spans="1:4" x14ac:dyDescent="0.25">
      <c r="A68" s="41">
        <v>40179</v>
      </c>
      <c r="B68" s="43">
        <v>1.69</v>
      </c>
      <c r="C68" s="43">
        <v>2.3879999999999999</v>
      </c>
      <c r="D68" s="43">
        <v>2.0390000000000001</v>
      </c>
    </row>
    <row r="69" spans="1:4" x14ac:dyDescent="0.25">
      <c r="A69" s="41">
        <v>40210</v>
      </c>
      <c r="B69" s="43">
        <v>2.48</v>
      </c>
      <c r="C69" s="43">
        <v>3.6379999999999999</v>
      </c>
      <c r="D69" s="43">
        <v>3.0590000000000002</v>
      </c>
    </row>
    <row r="70" spans="1:4" x14ac:dyDescent="0.25">
      <c r="A70" s="41">
        <v>40238</v>
      </c>
      <c r="B70" s="43">
        <v>3.8029999999999999</v>
      </c>
      <c r="C70" s="43">
        <v>4.3540000000000001</v>
      </c>
      <c r="D70" s="43">
        <v>4.0789999999999997</v>
      </c>
    </row>
    <row r="71" spans="1:4" x14ac:dyDescent="0.25">
      <c r="A71" s="41">
        <v>40269</v>
      </c>
      <c r="B71" s="43">
        <v>4.0339999999999998</v>
      </c>
      <c r="C71" s="43">
        <v>4.5419999999999998</v>
      </c>
      <c r="D71" s="43">
        <v>4.2880000000000003</v>
      </c>
    </row>
    <row r="72" spans="1:4" x14ac:dyDescent="0.25">
      <c r="A72" s="41">
        <v>40299</v>
      </c>
      <c r="B72" s="43">
        <v>3.2240000000000002</v>
      </c>
      <c r="C72" s="43">
        <v>3.5270000000000001</v>
      </c>
      <c r="D72" s="43">
        <v>3.3759999999999999</v>
      </c>
    </row>
    <row r="73" spans="1:4" x14ac:dyDescent="0.25">
      <c r="A73" s="41">
        <v>40330</v>
      </c>
      <c r="B73" s="43">
        <v>2.2320000000000002</v>
      </c>
      <c r="C73" s="43">
        <v>2.508</v>
      </c>
      <c r="D73" s="43">
        <v>2.37</v>
      </c>
    </row>
    <row r="74" spans="1:4" x14ac:dyDescent="0.25">
      <c r="A74" s="41">
        <v>40360</v>
      </c>
      <c r="B74" s="43">
        <v>2.0939999999999999</v>
      </c>
      <c r="C74" s="43">
        <v>2.3149999999999999</v>
      </c>
      <c r="D74" s="43">
        <v>2.2050000000000001</v>
      </c>
    </row>
    <row r="75" spans="1:4" x14ac:dyDescent="0.25">
      <c r="A75" s="41">
        <v>40391</v>
      </c>
      <c r="B75" s="43">
        <v>2.6459999999999999</v>
      </c>
      <c r="C75" s="43">
        <v>2.9390000000000001</v>
      </c>
      <c r="D75" s="43">
        <v>2.7930000000000001</v>
      </c>
    </row>
    <row r="76" spans="1:4" x14ac:dyDescent="0.25">
      <c r="A76" s="41">
        <v>40422</v>
      </c>
      <c r="B76" s="43">
        <v>3.0310000000000001</v>
      </c>
      <c r="C76" s="43">
        <v>3.2519999999999998</v>
      </c>
      <c r="D76" s="43">
        <v>3.1419999999999999</v>
      </c>
    </row>
    <row r="77" spans="1:4" x14ac:dyDescent="0.25">
      <c r="A77" s="41">
        <v>40452</v>
      </c>
      <c r="B77" s="43">
        <v>3.0640000000000001</v>
      </c>
      <c r="C77" s="43">
        <v>3.2850000000000001</v>
      </c>
      <c r="D77" s="43">
        <v>3.1749999999999998</v>
      </c>
    </row>
    <row r="78" spans="1:4" x14ac:dyDescent="0.25">
      <c r="A78" s="41">
        <v>40483</v>
      </c>
      <c r="B78" s="43">
        <v>3.0129999999999999</v>
      </c>
      <c r="C78" s="43">
        <v>3.2330000000000001</v>
      </c>
      <c r="D78" s="43">
        <v>3.1230000000000002</v>
      </c>
    </row>
    <row r="79" spans="1:4" x14ac:dyDescent="0.25">
      <c r="A79" s="41">
        <v>40513</v>
      </c>
      <c r="B79" s="43">
        <v>3.2629999999999999</v>
      </c>
      <c r="C79" s="43">
        <v>3.4830000000000001</v>
      </c>
      <c r="D79" s="43">
        <v>3.3730000000000002</v>
      </c>
    </row>
    <row r="80" spans="1:4" x14ac:dyDescent="0.25">
      <c r="A80" s="41">
        <v>40544</v>
      </c>
      <c r="B80" s="43">
        <v>3.472</v>
      </c>
      <c r="C80" s="43">
        <v>3.6930000000000001</v>
      </c>
      <c r="D80" s="43">
        <v>3.5830000000000002</v>
      </c>
    </row>
    <row r="81" spans="1:10" x14ac:dyDescent="0.25">
      <c r="A81" s="41">
        <v>40575</v>
      </c>
      <c r="B81" s="43">
        <v>3.8210000000000002</v>
      </c>
      <c r="C81" s="43">
        <v>3.968</v>
      </c>
      <c r="D81" s="43">
        <v>3.895</v>
      </c>
    </row>
    <row r="82" spans="1:10" x14ac:dyDescent="0.25">
      <c r="A82" s="41">
        <v>40603</v>
      </c>
      <c r="B82" s="43">
        <v>3.9409999999999998</v>
      </c>
      <c r="C82" s="43">
        <v>4.1609999999999996</v>
      </c>
      <c r="D82" s="43">
        <v>4.0510000000000002</v>
      </c>
    </row>
    <row r="83" spans="1:10" x14ac:dyDescent="0.25">
      <c r="A83" s="41">
        <v>40634</v>
      </c>
      <c r="B83" s="43">
        <v>3.99</v>
      </c>
      <c r="C83" s="43">
        <v>4.2110000000000003</v>
      </c>
      <c r="D83" s="43">
        <v>4.101</v>
      </c>
    </row>
    <row r="84" spans="1:10" x14ac:dyDescent="0.25">
      <c r="A84" s="41">
        <v>40664</v>
      </c>
      <c r="B84" s="43">
        <v>4.1890000000000001</v>
      </c>
      <c r="C84" s="43">
        <v>4.4089999999999998</v>
      </c>
      <c r="D84" s="43">
        <v>4.2990000000000004</v>
      </c>
    </row>
    <row r="85" spans="1:10" x14ac:dyDescent="0.25">
      <c r="A85" s="41">
        <v>40695</v>
      </c>
      <c r="B85" s="43">
        <v>4.5190000000000001</v>
      </c>
      <c r="C85" s="43">
        <v>4.74</v>
      </c>
      <c r="D85" s="43">
        <v>4.63</v>
      </c>
    </row>
    <row r="86" spans="1:10" x14ac:dyDescent="0.25">
      <c r="A86" s="41">
        <v>40725</v>
      </c>
      <c r="B86" s="43">
        <v>4.8780000000000001</v>
      </c>
      <c r="C86" s="43">
        <v>5.0979999999999999</v>
      </c>
      <c r="D86" s="43">
        <v>4.9880000000000004</v>
      </c>
    </row>
    <row r="87" spans="1:10" x14ac:dyDescent="0.25">
      <c r="A87" s="41">
        <v>40756</v>
      </c>
      <c r="B87" s="43">
        <v>4.9969999999999999</v>
      </c>
      <c r="C87" s="43">
        <v>5.218</v>
      </c>
      <c r="D87" s="43">
        <v>5.1079999999999997</v>
      </c>
    </row>
    <row r="88" spans="1:10" x14ac:dyDescent="0.25">
      <c r="A88" s="41">
        <v>40787</v>
      </c>
      <c r="B88" s="43">
        <v>4.6520000000000001</v>
      </c>
      <c r="C88" s="43">
        <v>4.8719999999999999</v>
      </c>
      <c r="D88" s="43">
        <v>4.7619999999999996</v>
      </c>
    </row>
    <row r="89" spans="1:10" x14ac:dyDescent="0.25">
      <c r="A89" s="41">
        <v>40817</v>
      </c>
      <c r="B89" s="43">
        <v>3.9409999999999998</v>
      </c>
      <c r="C89" s="43">
        <v>4.1609999999999996</v>
      </c>
      <c r="D89" s="43">
        <v>4.0510000000000002</v>
      </c>
    </row>
    <row r="90" spans="1:10" x14ac:dyDescent="0.25">
      <c r="A90" s="41">
        <v>40848</v>
      </c>
      <c r="B90" s="43">
        <v>3.27</v>
      </c>
      <c r="C90" s="43">
        <v>3.4910000000000001</v>
      </c>
      <c r="D90" s="43">
        <v>3.3809999999999998</v>
      </c>
      <c r="G90" s="11"/>
      <c r="H90" s="9"/>
      <c r="I90" s="9"/>
      <c r="J90" s="9"/>
    </row>
    <row r="91" spans="1:10" x14ac:dyDescent="0.25">
      <c r="A91" s="41">
        <v>40878</v>
      </c>
      <c r="B91" s="43">
        <v>3.1970000000000001</v>
      </c>
      <c r="C91" s="43">
        <v>3.4169999999999998</v>
      </c>
      <c r="D91" s="43">
        <v>3.3069999999999999</v>
      </c>
      <c r="G91" s="11"/>
    </row>
    <row r="92" spans="1:10" x14ac:dyDescent="0.25">
      <c r="A92" s="41">
        <v>40909</v>
      </c>
      <c r="B92" s="43">
        <v>3.1970000000000001</v>
      </c>
      <c r="C92" s="43">
        <v>3.4169999999999998</v>
      </c>
      <c r="D92" s="43">
        <v>3.3069999999999999</v>
      </c>
      <c r="G92" s="11"/>
    </row>
    <row r="93" spans="1:10" x14ac:dyDescent="0.25">
      <c r="A93" s="41">
        <v>40940</v>
      </c>
      <c r="B93" s="43">
        <v>3.4169999999999998</v>
      </c>
      <c r="C93" s="43">
        <v>3.6379999999999999</v>
      </c>
      <c r="D93" s="43">
        <v>3.528</v>
      </c>
      <c r="G93" s="11"/>
      <c r="H93" s="10"/>
    </row>
    <row r="94" spans="1:10" x14ac:dyDescent="0.25">
      <c r="A94" s="41">
        <v>40969</v>
      </c>
      <c r="B94" s="43">
        <v>3.351</v>
      </c>
      <c r="C94" s="43">
        <v>3.5710000000000002</v>
      </c>
      <c r="D94" s="43">
        <v>3.4609999999999999</v>
      </c>
      <c r="G94" s="11"/>
      <c r="H94" s="10"/>
    </row>
    <row r="95" spans="1:10" x14ac:dyDescent="0.25">
      <c r="A95" s="41">
        <v>41000</v>
      </c>
      <c r="B95" s="43">
        <v>3.2242999999999999</v>
      </c>
      <c r="C95" s="43">
        <v>3.4447000000000001</v>
      </c>
      <c r="D95" s="43">
        <v>3.3344999999999998</v>
      </c>
      <c r="G95" s="9"/>
      <c r="H95" s="11"/>
      <c r="I95" s="9"/>
      <c r="J95" s="9"/>
    </row>
    <row r="96" spans="1:10" x14ac:dyDescent="0.25">
      <c r="A96" s="41">
        <v>41030</v>
      </c>
      <c r="B96" s="43">
        <v>3.1139999999999999</v>
      </c>
      <c r="C96" s="43">
        <v>3.3344999999999998</v>
      </c>
      <c r="D96" s="43">
        <v>3.2242999999999999</v>
      </c>
      <c r="G96" s="9"/>
      <c r="H96" s="9"/>
      <c r="I96" s="9"/>
      <c r="J96" s="9"/>
    </row>
    <row r="97" spans="1:10" x14ac:dyDescent="0.25">
      <c r="A97" s="41">
        <v>41061</v>
      </c>
      <c r="B97" s="43">
        <v>2.9100999999999999</v>
      </c>
      <c r="C97" s="43">
        <v>3.1305999999999998</v>
      </c>
      <c r="D97" s="43">
        <v>3.0203000000000002</v>
      </c>
      <c r="G97" s="11"/>
      <c r="H97" s="9"/>
      <c r="I97" s="9"/>
      <c r="J97" s="9"/>
    </row>
    <row r="98" spans="1:10" x14ac:dyDescent="0.25">
      <c r="A98" s="41">
        <v>41091</v>
      </c>
      <c r="B98" s="43">
        <v>2.6730999999999998</v>
      </c>
      <c r="C98" s="43">
        <v>2.8936000000000002</v>
      </c>
      <c r="D98" s="43">
        <v>2.7833000000000001</v>
      </c>
      <c r="G98" s="11"/>
      <c r="H98" s="9"/>
      <c r="I98" s="9"/>
      <c r="J98" s="9"/>
    </row>
    <row r="99" spans="1:10" x14ac:dyDescent="0.25">
      <c r="A99" s="41">
        <v>41122</v>
      </c>
      <c r="B99" s="43">
        <v>2.6455000000000002</v>
      </c>
      <c r="C99" s="43">
        <v>2.7999000000000001</v>
      </c>
      <c r="D99" s="43">
        <v>2.7227000000000001</v>
      </c>
    </row>
    <row r="100" spans="1:10" x14ac:dyDescent="0.25">
      <c r="A100" s="41">
        <v>41153</v>
      </c>
      <c r="B100" s="43">
        <v>2.7282000000000002</v>
      </c>
      <c r="C100" s="43">
        <v>2.8384</v>
      </c>
      <c r="D100" s="43">
        <v>2.7833000000000001</v>
      </c>
    </row>
    <row r="101" spans="1:10" x14ac:dyDescent="0.25">
      <c r="A101" s="41">
        <v>41183</v>
      </c>
      <c r="B101" s="43">
        <v>2.6455000000000002</v>
      </c>
      <c r="C101" s="43">
        <v>2.7557999999999998</v>
      </c>
      <c r="D101" s="43">
        <v>2.7006999999999999</v>
      </c>
      <c r="F101" s="10"/>
    </row>
    <row r="102" spans="1:10" x14ac:dyDescent="0.25">
      <c r="A102" s="41">
        <v>41214</v>
      </c>
      <c r="B102" s="43">
        <v>2.5133000000000001</v>
      </c>
      <c r="C102" s="43">
        <v>2.6455000000000002</v>
      </c>
      <c r="D102" s="43">
        <v>2.5794000000000001</v>
      </c>
    </row>
    <row r="103" spans="1:10" x14ac:dyDescent="0.25">
      <c r="A103" s="41">
        <v>41244</v>
      </c>
      <c r="B103" s="43">
        <v>2.6455000000000002</v>
      </c>
      <c r="C103" s="43">
        <v>2.8109000000000002</v>
      </c>
      <c r="D103" s="43">
        <v>2.7282000000000002</v>
      </c>
    </row>
    <row r="104" spans="1:10" x14ac:dyDescent="0.25">
      <c r="A104" s="41">
        <v>41275</v>
      </c>
      <c r="B104" s="43">
        <v>2.6455000000000002</v>
      </c>
      <c r="C104" s="43">
        <v>2.7557999999999998</v>
      </c>
      <c r="D104" s="43">
        <v>2.7006999999999999</v>
      </c>
      <c r="G104" s="10"/>
    </row>
    <row r="105" spans="1:10" x14ac:dyDescent="0.25">
      <c r="A105" s="41">
        <v>41306</v>
      </c>
      <c r="B105" s="43">
        <v>2.6455000000000002</v>
      </c>
      <c r="C105" s="43">
        <v>2.7557999999999998</v>
      </c>
      <c r="D105" s="43">
        <v>2.7006999999999999</v>
      </c>
    </row>
    <row r="106" spans="1:10" x14ac:dyDescent="0.25">
      <c r="A106" s="41">
        <v>41334</v>
      </c>
      <c r="B106" s="43">
        <v>2.5352999999999999</v>
      </c>
      <c r="C106" s="43">
        <v>2.8218999999999999</v>
      </c>
      <c r="D106" s="43">
        <v>2.6785999999999999</v>
      </c>
    </row>
    <row r="107" spans="1:10" x14ac:dyDescent="0.25">
      <c r="A107" s="41">
        <v>41365</v>
      </c>
      <c r="B107" s="44">
        <v>2.3424087500000002</v>
      </c>
      <c r="C107" s="44">
        <v>2.5628707500000001</v>
      </c>
      <c r="D107" s="44">
        <v>2.4526397499999999</v>
      </c>
    </row>
    <row r="108" spans="1:10" x14ac:dyDescent="0.25">
      <c r="A108" s="41">
        <v>41395</v>
      </c>
      <c r="B108" s="44">
        <v>2.1164352000000002</v>
      </c>
      <c r="C108" s="44">
        <v>2.3368972000000001</v>
      </c>
      <c r="D108" s="44">
        <v>2.2266661999999999</v>
      </c>
    </row>
    <row r="109" spans="1:10" x14ac:dyDescent="0.25">
      <c r="A109" s="41">
        <v>41426</v>
      </c>
      <c r="B109" s="44">
        <v>2.0392735000000002</v>
      </c>
      <c r="C109" s="44">
        <v>2.2597355000000001</v>
      </c>
      <c r="D109" s="44">
        <v>2.1495044999999999</v>
      </c>
    </row>
    <row r="110" spans="1:10" x14ac:dyDescent="0.25">
      <c r="A110" s="41">
        <v>41456</v>
      </c>
      <c r="B110" s="44">
        <v>1.9095</v>
      </c>
      <c r="C110" s="44">
        <v>2.1495000000000002</v>
      </c>
      <c r="D110" s="44">
        <v>2.0255000000000001</v>
      </c>
    </row>
    <row r="111" spans="1:10" x14ac:dyDescent="0.25">
      <c r="A111" s="41">
        <v>41487</v>
      </c>
      <c r="B111" s="44">
        <v>1.8078000000000001</v>
      </c>
      <c r="C111" s="44">
        <v>2.1825999999999999</v>
      </c>
      <c r="D111" s="44">
        <v>1.9952000000000001</v>
      </c>
    </row>
    <row r="112" spans="1:10" x14ac:dyDescent="0.25">
      <c r="A112" s="41">
        <v>41518</v>
      </c>
      <c r="B112" s="44">
        <v>1.9015</v>
      </c>
      <c r="C112" s="44">
        <v>2.2046000000000001</v>
      </c>
      <c r="D112" s="44">
        <v>2.0531000000000001</v>
      </c>
    </row>
    <row r="113" spans="1:4" x14ac:dyDescent="0.25">
      <c r="A113" s="41">
        <v>41548</v>
      </c>
      <c r="B113" s="44">
        <v>2.0116999999999998</v>
      </c>
      <c r="C113" s="44">
        <v>2.2046000000000001</v>
      </c>
      <c r="D113" s="44">
        <v>2.1082000000000001</v>
      </c>
    </row>
    <row r="114" spans="1:4" x14ac:dyDescent="0.25">
      <c r="A114" s="41">
        <v>41579</v>
      </c>
      <c r="B114" s="44">
        <v>1.9842</v>
      </c>
      <c r="C114" s="44">
        <v>2.2046000000000001</v>
      </c>
      <c r="D114" s="44">
        <v>2.0943999999999998</v>
      </c>
    </row>
    <row r="115" spans="1:4" x14ac:dyDescent="0.25">
      <c r="A115" s="41">
        <v>41609</v>
      </c>
      <c r="B115" s="44">
        <v>2.0392999999999999</v>
      </c>
      <c r="C115" s="44">
        <v>2.2046000000000001</v>
      </c>
      <c r="D115" s="44">
        <v>2.1219000000000001</v>
      </c>
    </row>
    <row r="116" spans="1:4" x14ac:dyDescent="0.25">
      <c r="A116" s="41">
        <v>41640</v>
      </c>
      <c r="B116" s="44">
        <v>2.1385000000000001</v>
      </c>
      <c r="C116" s="44">
        <v>2.2707999999999999</v>
      </c>
      <c r="D116" s="44">
        <v>2.2046000000000001</v>
      </c>
    </row>
    <row r="117" spans="1:4" x14ac:dyDescent="0.25">
      <c r="A117" s="41">
        <v>41671</v>
      </c>
      <c r="B117" s="44">
        <v>2.2873000000000001</v>
      </c>
      <c r="C117" s="44">
        <v>2.5903999999999998</v>
      </c>
      <c r="D117" s="44">
        <v>2.4388999999999998</v>
      </c>
    </row>
    <row r="118" spans="1:4" x14ac:dyDescent="0.25">
      <c r="A118" s="41">
        <v>41699</v>
      </c>
      <c r="B118" s="44">
        <v>2.3149000000000002</v>
      </c>
      <c r="C118" s="44">
        <v>2.6455000000000002</v>
      </c>
      <c r="D118" s="44">
        <v>2.4802</v>
      </c>
    </row>
    <row r="119" spans="1:4" x14ac:dyDescent="0.25">
      <c r="A119" s="41">
        <v>41730</v>
      </c>
      <c r="B119" s="44">
        <v>2.3424</v>
      </c>
      <c r="C119" s="44">
        <v>2.6455000000000002</v>
      </c>
      <c r="D119" s="44">
        <v>2.4940000000000002</v>
      </c>
    </row>
    <row r="120" spans="1:4" x14ac:dyDescent="0.25">
      <c r="A120" s="41">
        <v>41760</v>
      </c>
      <c r="B120" s="44">
        <v>2.4251</v>
      </c>
      <c r="C120" s="44">
        <v>2.6455000000000002</v>
      </c>
      <c r="D120" s="44">
        <v>2.5352999999999999</v>
      </c>
    </row>
    <row r="121" spans="1:4" x14ac:dyDescent="0.25">
      <c r="A121" s="41">
        <v>41791</v>
      </c>
      <c r="B121" s="44">
        <v>2.4251</v>
      </c>
      <c r="C121" s="44">
        <v>2.6455000000000002</v>
      </c>
      <c r="D121" s="44">
        <v>2.5352999999999999</v>
      </c>
    </row>
    <row r="122" spans="1:4" x14ac:dyDescent="0.25">
      <c r="A122" s="41">
        <v>41821</v>
      </c>
      <c r="B122" s="44">
        <v>2.4250820000000002</v>
      </c>
      <c r="C122" s="44">
        <v>2.5628707500000001</v>
      </c>
      <c r="D122" s="44">
        <v>2.4939763749999999</v>
      </c>
    </row>
    <row r="123" spans="1:4" x14ac:dyDescent="0.25">
      <c r="A123" s="41">
        <v>41852</v>
      </c>
      <c r="B123" s="44">
        <v>2.3809895999999999</v>
      </c>
      <c r="C123" s="44">
        <v>2.5353129999999999</v>
      </c>
      <c r="D123" s="44">
        <v>2.4581512999999999</v>
      </c>
    </row>
    <row r="124" spans="1:4" x14ac:dyDescent="0.25">
      <c r="A124" s="41">
        <v>41883</v>
      </c>
      <c r="B124" s="44">
        <v>2.314851</v>
      </c>
      <c r="C124" s="44">
        <v>2.5353129999999999</v>
      </c>
      <c r="D124" s="44">
        <v>2.4250820000000002</v>
      </c>
    </row>
    <row r="125" spans="1:4" x14ac:dyDescent="0.25">
      <c r="A125" s="41">
        <v>41913</v>
      </c>
      <c r="B125" s="44">
        <v>2.1825738000000001</v>
      </c>
      <c r="C125" s="44">
        <v>2.3368972000000001</v>
      </c>
      <c r="D125" s="44">
        <v>2.2597355000000001</v>
      </c>
    </row>
    <row r="126" spans="1:4" x14ac:dyDescent="0.25">
      <c r="A126" s="41">
        <v>41944</v>
      </c>
      <c r="B126" s="44">
        <v>2.0943890000000001</v>
      </c>
      <c r="C126" s="44">
        <v>2.2046199999999998</v>
      </c>
      <c r="D126" s="44">
        <v>2.1495044999999999</v>
      </c>
    </row>
    <row r="127" spans="1:4" x14ac:dyDescent="0.25">
      <c r="A127" s="41">
        <v>41974</v>
      </c>
      <c r="B127" s="44">
        <v>1.9841580000000001</v>
      </c>
      <c r="C127" s="44">
        <v>2.2046199999999998</v>
      </c>
      <c r="D127" s="44">
        <v>2.0943890000000001</v>
      </c>
    </row>
    <row r="128" spans="1:4" x14ac:dyDescent="0.25">
      <c r="A128" s="41">
        <v>42005</v>
      </c>
      <c r="B128" s="44">
        <v>1.9842</v>
      </c>
      <c r="C128" s="44">
        <v>2.1825999999999999</v>
      </c>
      <c r="D128" s="44">
        <v>2.0834000000000001</v>
      </c>
    </row>
    <row r="129" spans="1:4" x14ac:dyDescent="0.25">
      <c r="A129" s="41">
        <v>42036</v>
      </c>
      <c r="B129" s="44">
        <v>1.7636959999999999</v>
      </c>
      <c r="C129" s="44">
        <v>1.9842</v>
      </c>
      <c r="D129" s="44">
        <v>1.8738999999999999</v>
      </c>
    </row>
    <row r="130" spans="1:4" x14ac:dyDescent="0.25">
      <c r="A130" s="41">
        <v>42064</v>
      </c>
      <c r="B130" s="44">
        <v>1.7637</v>
      </c>
      <c r="C130" s="44">
        <v>1.9842</v>
      </c>
      <c r="D130" s="44">
        <v>1.8738999999999999</v>
      </c>
    </row>
    <row r="131" spans="1:4" x14ac:dyDescent="0.25">
      <c r="A131" s="41">
        <v>42095</v>
      </c>
      <c r="B131" s="44">
        <v>1.7637</v>
      </c>
      <c r="C131" s="44">
        <v>1.9842</v>
      </c>
      <c r="D131" s="44">
        <v>1.8739269999999999</v>
      </c>
    </row>
    <row r="132" spans="1:4" x14ac:dyDescent="0.25">
      <c r="A132" s="41">
        <v>42125</v>
      </c>
      <c r="B132" s="44">
        <v>1.4991000000000001</v>
      </c>
      <c r="C132" s="44">
        <v>1.6314</v>
      </c>
      <c r="D132" s="44">
        <v>1.5652999999999999</v>
      </c>
    </row>
    <row r="133" spans="1:4" x14ac:dyDescent="0.25">
      <c r="A133" s="41">
        <v>42156</v>
      </c>
      <c r="B133" s="44">
        <v>1.2124999999999999</v>
      </c>
      <c r="C133" s="44">
        <v>1.3228</v>
      </c>
      <c r="D133" s="44">
        <v>1.2677</v>
      </c>
    </row>
    <row r="134" spans="1:4" x14ac:dyDescent="0.25">
      <c r="A134" s="41">
        <v>42186</v>
      </c>
      <c r="B134" s="44">
        <v>1.1464000000000001</v>
      </c>
      <c r="C134" s="44">
        <v>1.3228</v>
      </c>
      <c r="D134" s="44">
        <v>1.2345999999999999</v>
      </c>
    </row>
    <row r="135" spans="1:4" x14ac:dyDescent="0.25">
      <c r="A135" s="41">
        <v>42217</v>
      </c>
      <c r="B135" s="44">
        <v>1.1023000000000001</v>
      </c>
      <c r="C135" s="44">
        <v>1.2951999999999999</v>
      </c>
      <c r="D135" s="44">
        <v>1.1988000000000001</v>
      </c>
    </row>
    <row r="136" spans="1:4" x14ac:dyDescent="0.25">
      <c r="A136" s="41">
        <v>42248</v>
      </c>
      <c r="B136" s="44">
        <v>0.93700000000000006</v>
      </c>
      <c r="C136" s="44">
        <v>1.1574</v>
      </c>
      <c r="D136" s="44">
        <v>1.0471999999999999</v>
      </c>
    </row>
    <row r="137" spans="1:4" x14ac:dyDescent="0.25">
      <c r="A137" s="41">
        <v>42278</v>
      </c>
      <c r="B137" s="44">
        <v>0.85980000000000001</v>
      </c>
      <c r="C137" s="44">
        <v>0.97</v>
      </c>
      <c r="D137" s="44">
        <v>0.91490000000000005</v>
      </c>
    </row>
    <row r="138" spans="1:4" x14ac:dyDescent="0.25">
      <c r="A138" s="41">
        <v>42309</v>
      </c>
      <c r="B138" s="44">
        <v>0.68889999999999996</v>
      </c>
      <c r="C138" s="44">
        <v>0.79920000000000002</v>
      </c>
      <c r="D138" s="44">
        <v>0.74409999999999998</v>
      </c>
    </row>
    <row r="139" spans="1:4" ht="15.75" thickBot="1" x14ac:dyDescent="0.3">
      <c r="A139" s="41">
        <v>42339</v>
      </c>
      <c r="B139" s="44">
        <v>0.55120000000000002</v>
      </c>
      <c r="C139" s="44">
        <v>0.68340000000000001</v>
      </c>
      <c r="D139" s="44">
        <v>0.61729999999999996</v>
      </c>
    </row>
    <row r="140" spans="1:4" x14ac:dyDescent="0.25">
      <c r="A140" s="55">
        <v>42370</v>
      </c>
      <c r="B140" s="63">
        <v>0.44090000000000001</v>
      </c>
      <c r="C140" s="63">
        <v>0.66139999999999999</v>
      </c>
      <c r="D140" s="64">
        <v>0.55120000000000002</v>
      </c>
    </row>
    <row r="141" spans="1:4" x14ac:dyDescent="0.25">
      <c r="A141" s="56">
        <v>42401</v>
      </c>
      <c r="B141" s="44">
        <v>0.44090000000000001</v>
      </c>
      <c r="C141" s="44">
        <v>0.66139999999999999</v>
      </c>
      <c r="D141" s="65">
        <v>0.55120000000000002</v>
      </c>
    </row>
    <row r="142" spans="1:4" x14ac:dyDescent="0.25">
      <c r="A142" s="56">
        <v>42430</v>
      </c>
      <c r="B142" s="44">
        <v>0.44090000000000001</v>
      </c>
      <c r="C142" s="44">
        <v>0.66139999999999999</v>
      </c>
      <c r="D142" s="65">
        <v>0.55120000000000002</v>
      </c>
    </row>
    <row r="143" spans="1:4" x14ac:dyDescent="0.25">
      <c r="A143" s="56">
        <v>42461</v>
      </c>
      <c r="B143" s="44">
        <v>0.44090000000000001</v>
      </c>
      <c r="C143" s="44">
        <v>0.66139999999999999</v>
      </c>
      <c r="D143" s="65">
        <v>0.55120000000000002</v>
      </c>
    </row>
    <row r="144" spans="1:4" x14ac:dyDescent="0.25">
      <c r="A144" s="56">
        <v>42491</v>
      </c>
      <c r="B144" s="44">
        <v>0.44090000000000001</v>
      </c>
      <c r="C144" s="44">
        <v>0.77159999999999995</v>
      </c>
      <c r="D144" s="65">
        <v>0.60629999999999995</v>
      </c>
    </row>
    <row r="145" spans="1:4" x14ac:dyDescent="0.25">
      <c r="A145" s="56">
        <v>42522</v>
      </c>
      <c r="B145" s="44">
        <v>0.57320000000000004</v>
      </c>
      <c r="C145" s="44">
        <v>0.88180000000000003</v>
      </c>
      <c r="D145" s="65">
        <v>0.72750000000000004</v>
      </c>
    </row>
    <row r="146" spans="1:4" x14ac:dyDescent="0.25">
      <c r="A146" s="56">
        <v>42552</v>
      </c>
      <c r="B146" s="44">
        <v>0.63380000000000003</v>
      </c>
      <c r="C146" s="44">
        <v>0.85429999999999995</v>
      </c>
      <c r="D146" s="65">
        <v>0.74409999999999998</v>
      </c>
    </row>
    <row r="147" spans="1:4" x14ac:dyDescent="0.25">
      <c r="A147" s="56">
        <v>42583</v>
      </c>
      <c r="B147" s="44">
        <v>0.63380000000000003</v>
      </c>
      <c r="C147" s="44">
        <v>0.85429999999999995</v>
      </c>
      <c r="D147" s="65">
        <v>0.74409999999999998</v>
      </c>
    </row>
    <row r="148" spans="1:4" x14ac:dyDescent="0.25">
      <c r="A148" s="56">
        <v>42614</v>
      </c>
      <c r="B148" s="44">
        <v>0.48499999999999999</v>
      </c>
      <c r="C148" s="44">
        <v>0.70550000000000002</v>
      </c>
      <c r="D148" s="65">
        <v>0.59519999999999995</v>
      </c>
    </row>
    <row r="149" spans="1:4" x14ac:dyDescent="0.25">
      <c r="A149" s="56">
        <v>42644</v>
      </c>
      <c r="B149" s="44">
        <v>0.52359999999999995</v>
      </c>
      <c r="C149" s="44">
        <v>0.66139999999999999</v>
      </c>
      <c r="D149" s="65">
        <v>0.59250000000000003</v>
      </c>
    </row>
    <row r="150" spans="1:4" x14ac:dyDescent="0.25">
      <c r="A150" s="56">
        <v>42675</v>
      </c>
      <c r="B150" s="44">
        <v>0.38579999999999998</v>
      </c>
      <c r="C150" s="44">
        <v>0.57869999999999999</v>
      </c>
      <c r="D150" s="65">
        <v>0.48230000000000001</v>
      </c>
    </row>
    <row r="151" spans="1:4" ht="15.75" thickBot="1" x14ac:dyDescent="0.3">
      <c r="A151" s="57">
        <v>42705</v>
      </c>
      <c r="B151" s="66">
        <v>0.37480000000000002</v>
      </c>
      <c r="C151" s="66">
        <v>0.48499999999999999</v>
      </c>
      <c r="D151" s="67">
        <v>0.4299</v>
      </c>
    </row>
    <row r="152" spans="1:4" x14ac:dyDescent="0.25">
      <c r="A152" s="55">
        <v>42736</v>
      </c>
      <c r="B152" s="63">
        <v>0.57869999999999999</v>
      </c>
      <c r="C152" s="63">
        <v>0.68889999999999996</v>
      </c>
      <c r="D152" s="64">
        <v>0.63380000000000003</v>
      </c>
    </row>
    <row r="153" spans="1:4" x14ac:dyDescent="0.25">
      <c r="A153" s="56">
        <v>42767</v>
      </c>
      <c r="B153" s="44">
        <v>0.72199999999999998</v>
      </c>
      <c r="C153" s="44">
        <v>0.83220000000000005</v>
      </c>
      <c r="D153" s="65">
        <v>0.77710000000000001</v>
      </c>
    </row>
    <row r="154" spans="1:4" x14ac:dyDescent="0.25">
      <c r="A154" s="56">
        <v>42795</v>
      </c>
      <c r="B154" s="44">
        <v>0.79369999999999996</v>
      </c>
      <c r="C154" s="44">
        <v>0.90390000000000004</v>
      </c>
      <c r="D154" s="65">
        <v>0.8488</v>
      </c>
    </row>
    <row r="155" spans="1:4" x14ac:dyDescent="0.25">
      <c r="A155" s="56">
        <v>42826</v>
      </c>
      <c r="B155" s="44">
        <v>0.83779999999999999</v>
      </c>
      <c r="C155" s="44">
        <v>0.95350000000000001</v>
      </c>
      <c r="D155" s="65">
        <v>0.89559999999999995</v>
      </c>
    </row>
    <row r="156" spans="1:4" x14ac:dyDescent="0.25">
      <c r="A156" s="56">
        <v>42856</v>
      </c>
      <c r="B156" s="44">
        <v>0.90939999999999999</v>
      </c>
      <c r="C156" s="44">
        <v>1.0196000000000001</v>
      </c>
      <c r="D156" s="65">
        <v>0.96450000000000002</v>
      </c>
    </row>
    <row r="157" spans="1:4" x14ac:dyDescent="0.25">
      <c r="A157" s="56">
        <v>42887</v>
      </c>
      <c r="B157" s="44">
        <v>0.97</v>
      </c>
      <c r="C157" s="44">
        <v>1.0803</v>
      </c>
      <c r="D157" s="65">
        <v>1.0250999999999999</v>
      </c>
    </row>
    <row r="158" spans="1:4" x14ac:dyDescent="0.25">
      <c r="A158" s="56">
        <v>42917</v>
      </c>
      <c r="B158" s="44">
        <v>0.88180000000000003</v>
      </c>
      <c r="C158" s="44">
        <v>0.99209999999999998</v>
      </c>
      <c r="D158" s="65">
        <v>0.93700000000000006</v>
      </c>
    </row>
    <row r="159" spans="1:4" x14ac:dyDescent="0.25">
      <c r="A159" s="56">
        <v>42948</v>
      </c>
      <c r="B159" s="44">
        <v>0.85099999999999998</v>
      </c>
      <c r="C159" s="44">
        <v>0.96120000000000005</v>
      </c>
      <c r="D159" s="65">
        <v>0.90610000000000002</v>
      </c>
    </row>
    <row r="160" spans="1:4" x14ac:dyDescent="0.25">
      <c r="A160" s="56">
        <v>42979</v>
      </c>
      <c r="B160" s="44">
        <v>1.1023000000000001</v>
      </c>
      <c r="C160" s="44">
        <v>1.2124999999999999</v>
      </c>
      <c r="D160" s="65">
        <v>1.1574</v>
      </c>
    </row>
    <row r="161" spans="1:4" x14ac:dyDescent="0.25">
      <c r="A161" s="56">
        <v>43009</v>
      </c>
      <c r="B161" s="44">
        <v>1.2786999999999999</v>
      </c>
      <c r="C161" s="44">
        <v>1.3889</v>
      </c>
      <c r="D161" s="65">
        <v>1.3338000000000001</v>
      </c>
    </row>
    <row r="162" spans="1:4" x14ac:dyDescent="0.25">
      <c r="A162" s="56">
        <v>43040</v>
      </c>
      <c r="B162" s="44">
        <v>1.2124999999999999</v>
      </c>
      <c r="C162" s="44">
        <v>1.3228</v>
      </c>
      <c r="D162" s="65">
        <v>1.2677</v>
      </c>
    </row>
    <row r="163" spans="1:4" ht="15.75" thickBot="1" x14ac:dyDescent="0.3">
      <c r="A163" s="57">
        <v>43070</v>
      </c>
      <c r="B163" s="66">
        <v>1.2345999999999999</v>
      </c>
      <c r="C163" s="66">
        <v>1.3889</v>
      </c>
      <c r="D163" s="67">
        <v>1.3117000000000001</v>
      </c>
    </row>
    <row r="164" spans="1:4" x14ac:dyDescent="0.25">
      <c r="A164" s="55">
        <v>43101</v>
      </c>
      <c r="B164" s="63">
        <v>1.1684000000000001</v>
      </c>
      <c r="C164" s="63">
        <v>1.3228</v>
      </c>
      <c r="D164" s="64">
        <v>1.2456</v>
      </c>
    </row>
    <row r="165" spans="1:4" x14ac:dyDescent="0.25">
      <c r="A165" s="56">
        <v>43132</v>
      </c>
      <c r="B165" s="44">
        <v>1.1133</v>
      </c>
      <c r="C165" s="44">
        <v>1.2456</v>
      </c>
      <c r="D165" s="65">
        <v>1.1794</v>
      </c>
    </row>
    <row r="166" spans="1:4" x14ac:dyDescent="0.25">
      <c r="A166" s="56">
        <v>43160</v>
      </c>
      <c r="B166" s="44">
        <v>1.0934999999999999</v>
      </c>
      <c r="C166" s="44">
        <v>1.2081</v>
      </c>
      <c r="D166" s="65">
        <v>1.1508</v>
      </c>
    </row>
    <row r="167" spans="1:4" x14ac:dyDescent="0.25">
      <c r="A167" s="56">
        <v>43191</v>
      </c>
      <c r="B167" s="44">
        <v>1.0527</v>
      </c>
      <c r="C167" s="44">
        <v>1.1629</v>
      </c>
      <c r="D167" s="65">
        <v>1.1077999999999999</v>
      </c>
    </row>
    <row r="168" spans="1:4" x14ac:dyDescent="0.25">
      <c r="A168" s="56">
        <v>43221</v>
      </c>
      <c r="B168" s="44">
        <v>1.0008999999999999</v>
      </c>
      <c r="C168" s="44">
        <v>1.1111</v>
      </c>
      <c r="D168" s="65">
        <v>1.056</v>
      </c>
    </row>
    <row r="169" spans="1:4" x14ac:dyDescent="0.25">
      <c r="A169" s="56">
        <v>43252</v>
      </c>
      <c r="B169" s="44">
        <v>1.0858000000000001</v>
      </c>
      <c r="C169" s="44">
        <v>1.196</v>
      </c>
      <c r="D169" s="65">
        <v>1.1409</v>
      </c>
    </row>
    <row r="170" spans="1:4" x14ac:dyDescent="0.25">
      <c r="A170" s="56">
        <v>43282</v>
      </c>
      <c r="B170" s="44">
        <v>1.1023000000000001</v>
      </c>
      <c r="C170" s="44">
        <v>1.2124999999999999</v>
      </c>
      <c r="D170" s="65">
        <v>1.1574</v>
      </c>
    </row>
    <row r="171" spans="1:4" x14ac:dyDescent="0.25">
      <c r="A171" s="56">
        <v>43313</v>
      </c>
      <c r="B171" s="44">
        <v>1.1023000000000001</v>
      </c>
      <c r="C171" s="44">
        <v>1.2124999999999999</v>
      </c>
      <c r="D171" s="65">
        <v>1.1574</v>
      </c>
    </row>
    <row r="172" spans="1:4" x14ac:dyDescent="0.25">
      <c r="A172" s="56">
        <v>43344</v>
      </c>
      <c r="B172" s="44">
        <v>1.1023000000000001</v>
      </c>
      <c r="C172" s="44">
        <v>1.2235</v>
      </c>
      <c r="D172" s="65">
        <v>1.1629</v>
      </c>
    </row>
    <row r="173" spans="1:4" x14ac:dyDescent="0.25">
      <c r="A173" s="56">
        <v>43374</v>
      </c>
      <c r="B173" s="44">
        <v>1.0582</v>
      </c>
      <c r="C173" s="44">
        <v>1.2124999999999999</v>
      </c>
      <c r="D173" s="65">
        <v>1.1354</v>
      </c>
    </row>
    <row r="174" spans="1:4" x14ac:dyDescent="0.25">
      <c r="A174" s="56">
        <v>43405</v>
      </c>
      <c r="B174" s="44">
        <v>1.0362</v>
      </c>
      <c r="C174" s="44">
        <v>1.1904999999999999</v>
      </c>
      <c r="D174" s="65">
        <v>1.1133</v>
      </c>
    </row>
    <row r="175" spans="1:4" x14ac:dyDescent="0.25">
      <c r="A175" s="56">
        <v>43435</v>
      </c>
      <c r="B175" s="44">
        <v>0.94799999999999995</v>
      </c>
      <c r="C175" s="44">
        <v>1.1023000000000001</v>
      </c>
      <c r="D175" s="65">
        <v>1.0250999999999999</v>
      </c>
    </row>
    <row r="176" spans="1:4" x14ac:dyDescent="0.25">
      <c r="A176" s="123">
        <v>43466</v>
      </c>
      <c r="B176" s="144">
        <v>0.99650000000000005</v>
      </c>
      <c r="C176" s="144">
        <v>1.1287</v>
      </c>
      <c r="D176" s="145">
        <v>1.0626</v>
      </c>
    </row>
    <row r="177" spans="1:6" x14ac:dyDescent="0.25">
      <c r="A177" s="126">
        <v>43497</v>
      </c>
      <c r="B177" s="44">
        <v>0.96450000000000002</v>
      </c>
      <c r="C177" s="44">
        <v>1.0968</v>
      </c>
      <c r="D177" s="146">
        <v>1.0306999999999999</v>
      </c>
    </row>
    <row r="178" spans="1:6" x14ac:dyDescent="0.25">
      <c r="A178" s="126">
        <v>43525</v>
      </c>
      <c r="B178" s="44">
        <v>1.0251999999999999</v>
      </c>
      <c r="C178" s="44">
        <v>1.1518999999999999</v>
      </c>
      <c r="D178" s="146">
        <v>1.0885</v>
      </c>
    </row>
    <row r="179" spans="1:6" x14ac:dyDescent="0.25">
      <c r="A179" s="126">
        <v>43556</v>
      </c>
      <c r="B179" s="44">
        <v>1.0692999999999999</v>
      </c>
      <c r="C179" s="44">
        <v>1.2345999999999999</v>
      </c>
      <c r="D179" s="146">
        <v>1.1518999999999999</v>
      </c>
    </row>
    <row r="180" spans="1:6" x14ac:dyDescent="0.25">
      <c r="A180" s="126">
        <v>43586</v>
      </c>
      <c r="B180" s="44">
        <v>1.0582</v>
      </c>
      <c r="C180" s="44">
        <v>1.1904999999999999</v>
      </c>
      <c r="D180" s="146">
        <v>1.1244000000000001</v>
      </c>
    </row>
    <row r="181" spans="1:6" x14ac:dyDescent="0.25">
      <c r="A181" s="126">
        <v>43617</v>
      </c>
      <c r="B181" s="44">
        <v>1.0362</v>
      </c>
      <c r="C181" s="44">
        <v>1.1685000000000001</v>
      </c>
      <c r="D181" s="146">
        <v>1.1023000000000001</v>
      </c>
    </row>
    <row r="182" spans="1:6" x14ac:dyDescent="0.25">
      <c r="A182" s="126">
        <v>43647</v>
      </c>
      <c r="B182" s="44">
        <v>0.99760000000000004</v>
      </c>
      <c r="C182" s="44">
        <v>1.1244000000000001</v>
      </c>
      <c r="D182" s="146">
        <v>1.0609999999999999</v>
      </c>
    </row>
    <row r="183" spans="1:6" x14ac:dyDescent="0.25">
      <c r="A183" s="126">
        <v>43678</v>
      </c>
      <c r="B183" s="44">
        <v>0.99209999999999998</v>
      </c>
      <c r="C183" s="44">
        <v>1.1023000000000001</v>
      </c>
      <c r="D183" s="146">
        <v>1.0471999999999999</v>
      </c>
    </row>
    <row r="184" spans="1:6" x14ac:dyDescent="0.25">
      <c r="A184" s="126">
        <v>43709</v>
      </c>
      <c r="B184" s="44">
        <v>0.99209999999999998</v>
      </c>
      <c r="C184" s="44">
        <v>1.1023000000000001</v>
      </c>
      <c r="D184" s="146">
        <v>1.0471999999999999</v>
      </c>
    </row>
    <row r="185" spans="1:6" x14ac:dyDescent="0.25">
      <c r="A185" s="126">
        <v>43739</v>
      </c>
      <c r="B185" s="44">
        <v>0.99209999999999998</v>
      </c>
      <c r="C185" s="44">
        <v>1.1023000000000001</v>
      </c>
      <c r="D185" s="146">
        <v>1.0471999999999999</v>
      </c>
    </row>
    <row r="186" spans="1:6" x14ac:dyDescent="0.25">
      <c r="A186" s="126">
        <v>43770</v>
      </c>
      <c r="B186" s="44">
        <v>0.91490000000000005</v>
      </c>
      <c r="C186" s="44">
        <v>1.0251999999999999</v>
      </c>
      <c r="D186" s="146">
        <v>0.97009999999999996</v>
      </c>
    </row>
    <row r="187" spans="1:6" x14ac:dyDescent="0.25">
      <c r="A187" s="126">
        <v>43800</v>
      </c>
      <c r="B187" s="44">
        <v>0.88180000000000003</v>
      </c>
      <c r="C187" s="44">
        <v>0.99209999999999998</v>
      </c>
      <c r="D187" s="146">
        <v>0.93700000000000006</v>
      </c>
    </row>
    <row r="188" spans="1:6" x14ac:dyDescent="0.25">
      <c r="A188" s="123">
        <v>43831</v>
      </c>
      <c r="B188" s="144">
        <v>0.85089999999999999</v>
      </c>
      <c r="C188" s="144">
        <v>0.96120000000000005</v>
      </c>
      <c r="D188" s="145">
        <v>0.90610000000000002</v>
      </c>
    </row>
    <row r="189" spans="1:6" x14ac:dyDescent="0.25">
      <c r="A189" s="126">
        <v>43862</v>
      </c>
      <c r="B189" s="44">
        <v>0.66139999999999999</v>
      </c>
      <c r="C189" s="44">
        <v>0.78820000000000001</v>
      </c>
      <c r="D189" s="146">
        <v>0.7248</v>
      </c>
    </row>
    <row r="190" spans="1:6" x14ac:dyDescent="0.25">
      <c r="A190" s="126">
        <v>43891</v>
      </c>
      <c r="B190" s="44">
        <v>0.63929999999999998</v>
      </c>
      <c r="C190" s="44">
        <v>0.77159999999999995</v>
      </c>
      <c r="D190" s="146">
        <v>0.70550000000000002</v>
      </c>
      <c r="F190" s="10"/>
    </row>
    <row r="191" spans="1:6" x14ac:dyDescent="0.25">
      <c r="A191" s="126">
        <v>43922</v>
      </c>
      <c r="B191" s="44">
        <v>0.57320000000000004</v>
      </c>
      <c r="C191" s="44">
        <v>0.70550000000000002</v>
      </c>
      <c r="D191" s="146">
        <v>0.63929999999999998</v>
      </c>
      <c r="F191" s="10"/>
    </row>
    <row r="192" spans="1:6" x14ac:dyDescent="0.25">
      <c r="A192" s="126">
        <v>43952</v>
      </c>
      <c r="B192" s="44">
        <v>0.55120000000000002</v>
      </c>
      <c r="C192" s="44">
        <v>0.77159999999999995</v>
      </c>
      <c r="D192" s="146">
        <v>0.66139999999999999</v>
      </c>
    </row>
    <row r="193" spans="1:6" x14ac:dyDescent="0.25">
      <c r="A193" s="126">
        <v>43983</v>
      </c>
      <c r="B193" s="44">
        <v>0.49609999999999999</v>
      </c>
      <c r="C193" s="44">
        <v>0.71650000000000003</v>
      </c>
      <c r="D193" s="146">
        <v>0.60629999999999995</v>
      </c>
      <c r="F193" s="10"/>
    </row>
    <row r="194" spans="1:6" x14ac:dyDescent="0.25">
      <c r="A194" s="126">
        <v>44013</v>
      </c>
      <c r="B194" s="44">
        <v>0.44090000000000001</v>
      </c>
      <c r="C194" s="44">
        <v>0.57320000000000004</v>
      </c>
      <c r="D194" s="146">
        <v>0.50700000000000001</v>
      </c>
      <c r="F194" s="10"/>
    </row>
    <row r="195" spans="1:6" x14ac:dyDescent="0.25">
      <c r="A195" s="126">
        <v>44044</v>
      </c>
      <c r="B195" s="44">
        <v>0.44090000000000001</v>
      </c>
      <c r="C195" s="44">
        <v>0.55120000000000002</v>
      </c>
      <c r="D195" s="146">
        <v>0.496</v>
      </c>
    </row>
    <row r="196" spans="1:6" x14ac:dyDescent="0.25">
      <c r="A196" s="126">
        <v>44075</v>
      </c>
      <c r="B196" s="44">
        <v>0.44090000000000001</v>
      </c>
      <c r="C196" s="44">
        <v>0.55120000000000002</v>
      </c>
      <c r="D196" s="146">
        <v>0.496</v>
      </c>
    </row>
    <row r="197" spans="1:6" x14ac:dyDescent="0.25">
      <c r="A197" s="126">
        <v>44105</v>
      </c>
      <c r="B197" s="44">
        <v>0.74960000000000004</v>
      </c>
      <c r="C197" s="44">
        <v>0.88190000000000002</v>
      </c>
      <c r="D197" s="146">
        <v>0.81569999999999998</v>
      </c>
    </row>
    <row r="198" spans="1:6" x14ac:dyDescent="0.25">
      <c r="A198" s="126">
        <v>44136</v>
      </c>
      <c r="B198" s="44">
        <v>1.1298999999999999</v>
      </c>
      <c r="C198" s="44">
        <v>1.3503000000000001</v>
      </c>
      <c r="D198" s="146">
        <v>1.2401</v>
      </c>
    </row>
    <row r="199" spans="1:6" ht="15.75" thickBot="1" x14ac:dyDescent="0.3">
      <c r="A199" s="128">
        <v>44166</v>
      </c>
      <c r="B199" s="147">
        <v>1.5741000000000001</v>
      </c>
      <c r="C199" s="147">
        <v>1.8827</v>
      </c>
      <c r="D199" s="148">
        <v>1.7283999999999999</v>
      </c>
    </row>
    <row r="200" spans="1:6" x14ac:dyDescent="0.25">
      <c r="A200" s="56">
        <v>44197</v>
      </c>
      <c r="B200" s="44">
        <v>2.3976000000000002</v>
      </c>
      <c r="C200" s="44">
        <v>2.6179999999999999</v>
      </c>
      <c r="D200" s="44">
        <v>2.5078</v>
      </c>
    </row>
    <row r="201" spans="1:6" x14ac:dyDescent="0.25">
      <c r="A201" s="56">
        <v>44228</v>
      </c>
      <c r="B201" s="44">
        <v>2.6730999999999998</v>
      </c>
      <c r="C201" s="44">
        <v>2.8936000000000002</v>
      </c>
      <c r="D201" s="44">
        <v>2.7833000000000001</v>
      </c>
    </row>
    <row r="202" spans="1:6" x14ac:dyDescent="0.25">
      <c r="A202" s="56">
        <v>44256</v>
      </c>
      <c r="B202" s="173">
        <v>3.2517999999999998</v>
      </c>
      <c r="C202" s="173">
        <v>3.4998999999999998</v>
      </c>
      <c r="D202" s="173">
        <v>3.3759000000000001</v>
      </c>
    </row>
    <row r="203" spans="1:6" x14ac:dyDescent="0.25">
      <c r="A203" s="56">
        <v>44287</v>
      </c>
      <c r="B203" s="173">
        <v>2.9100999999999999</v>
      </c>
      <c r="C203" s="173">
        <v>3.1745999999999999</v>
      </c>
      <c r="D203" s="173">
        <v>3.0424000000000002</v>
      </c>
    </row>
    <row r="204" spans="1:6" x14ac:dyDescent="0.25">
      <c r="A204" s="56">
        <v>44317</v>
      </c>
      <c r="B204" s="176">
        <v>2.7557999999999998</v>
      </c>
      <c r="C204" s="176">
        <v>2.9762</v>
      </c>
      <c r="D204" s="176">
        <v>2.8660000000000001</v>
      </c>
      <c r="E204" s="177"/>
    </row>
    <row r="205" spans="1:6" x14ac:dyDescent="0.25">
      <c r="A205" s="56">
        <v>44348</v>
      </c>
      <c r="B205" s="44">
        <v>2.5352999999999999</v>
      </c>
      <c r="C205" s="44">
        <v>2.7557999999999998</v>
      </c>
      <c r="D205" s="44">
        <v>2.6455000000000002</v>
      </c>
    </row>
    <row r="206" spans="1:6" ht="16.5" x14ac:dyDescent="0.35">
      <c r="A206" s="56">
        <v>44378</v>
      </c>
      <c r="B206" s="180">
        <v>2.2486999999999999</v>
      </c>
      <c r="C206" s="180">
        <v>2.7999000000000001</v>
      </c>
      <c r="D206" s="180">
        <v>2.5243000000000002</v>
      </c>
    </row>
    <row r="207" spans="1:6" ht="16.5" x14ac:dyDescent="0.35">
      <c r="A207" s="56">
        <v>44409</v>
      </c>
      <c r="B207" s="182">
        <v>2.2046000000000001</v>
      </c>
      <c r="C207" s="182">
        <v>2.7557999999999998</v>
      </c>
      <c r="D207" s="182">
        <v>2.4802</v>
      </c>
    </row>
    <row r="208" spans="1:6" x14ac:dyDescent="0.25">
      <c r="A208" s="56">
        <v>44440</v>
      </c>
      <c r="B208" s="44">
        <v>2.5573000000000001</v>
      </c>
      <c r="C208" s="44">
        <v>2.7557999999999998</v>
      </c>
      <c r="D208" s="44">
        <v>2.6566000000000001</v>
      </c>
    </row>
    <row r="209" spans="1:4" x14ac:dyDescent="0.25">
      <c r="A209" s="56">
        <v>44470</v>
      </c>
      <c r="B209" s="44">
        <v>2.6455000000000002</v>
      </c>
      <c r="C209" s="44">
        <v>2.7557999999999998</v>
      </c>
      <c r="D209" s="44">
        <v>2.7006999999999999</v>
      </c>
    </row>
    <row r="210" spans="1:4" x14ac:dyDescent="0.25">
      <c r="A210" s="56">
        <v>44501</v>
      </c>
      <c r="B210" s="44">
        <v>2.6455000000000002</v>
      </c>
      <c r="C210" s="44">
        <v>2.7557999999999998</v>
      </c>
      <c r="D210" s="44">
        <v>2.7006999999999999</v>
      </c>
    </row>
    <row r="211" spans="1:4" x14ac:dyDescent="0.25">
      <c r="A211" s="56">
        <v>44531</v>
      </c>
      <c r="B211" s="44">
        <v>2.6455000000000002</v>
      </c>
      <c r="C211" s="44">
        <v>2.7557999999999998</v>
      </c>
      <c r="D211" s="44">
        <v>2.7006999999999999</v>
      </c>
    </row>
    <row r="212" spans="1:4" x14ac:dyDescent="0.25">
      <c r="A212" s="56">
        <v>44562</v>
      </c>
      <c r="B212" s="44">
        <v>2.8936000000000002</v>
      </c>
      <c r="C212" s="44">
        <v>3.0038</v>
      </c>
      <c r="D212" s="44">
        <v>2.9487000000000001</v>
      </c>
    </row>
    <row r="213" spans="1:4" x14ac:dyDescent="0.25">
      <c r="A213" s="56">
        <v>44593</v>
      </c>
      <c r="B213" s="44">
        <v>3.1966999999999999</v>
      </c>
      <c r="C213" s="44">
        <v>3.3896000000000002</v>
      </c>
      <c r="D213" s="44">
        <v>3.2932000000000001</v>
      </c>
    </row>
    <row r="214" spans="1:4" x14ac:dyDescent="0.25">
      <c r="A214" s="56">
        <v>44621</v>
      </c>
      <c r="B214" s="44"/>
      <c r="C214" s="44"/>
      <c r="D214" s="44"/>
    </row>
    <row r="215" spans="1:4" x14ac:dyDescent="0.25">
      <c r="A215" s="56">
        <v>44652</v>
      </c>
      <c r="B215" s="44"/>
      <c r="C215" s="44"/>
      <c r="D215" s="44"/>
    </row>
    <row r="216" spans="1:4" x14ac:dyDescent="0.25">
      <c r="A216" s="56">
        <v>44682</v>
      </c>
      <c r="B216" s="44"/>
      <c r="C216" s="44"/>
      <c r="D216" s="44"/>
    </row>
    <row r="217" spans="1:4" x14ac:dyDescent="0.25">
      <c r="A217" s="56">
        <v>44713</v>
      </c>
      <c r="B217" s="44"/>
      <c r="C217" s="44"/>
      <c r="D217" s="44"/>
    </row>
    <row r="218" spans="1:4" x14ac:dyDescent="0.25">
      <c r="A218" s="56">
        <v>44743</v>
      </c>
      <c r="B218" s="44"/>
      <c r="C218" s="44"/>
      <c r="D218" s="44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3:N137"/>
  <sheetViews>
    <sheetView topLeftCell="A109" workbookViewId="0">
      <selection activeCell="F137" sqref="F137"/>
    </sheetView>
  </sheetViews>
  <sheetFormatPr baseColWidth="10" defaultColWidth="11.42578125" defaultRowHeight="15" x14ac:dyDescent="0.25"/>
  <sheetData>
    <row r="3" spans="1:9" x14ac:dyDescent="0.25">
      <c r="A3" s="18">
        <v>37196</v>
      </c>
      <c r="B3" s="19" t="s">
        <v>97</v>
      </c>
      <c r="C3" s="19" t="s">
        <v>98</v>
      </c>
      <c r="D3" s="19" t="s">
        <v>99</v>
      </c>
      <c r="F3" s="18">
        <v>37196</v>
      </c>
      <c r="G3" s="19" t="s">
        <v>100</v>
      </c>
      <c r="H3" s="19" t="s">
        <v>101</v>
      </c>
      <c r="I3" s="19" t="s">
        <v>102</v>
      </c>
    </row>
    <row r="4" spans="1:9" x14ac:dyDescent="0.25">
      <c r="A4" s="19" t="s">
        <v>103</v>
      </c>
      <c r="B4" s="19" t="s">
        <v>97</v>
      </c>
      <c r="C4" s="19" t="s">
        <v>98</v>
      </c>
      <c r="D4" s="19" t="s">
        <v>99</v>
      </c>
      <c r="F4" s="19" t="s">
        <v>103</v>
      </c>
      <c r="G4" s="19" t="s">
        <v>104</v>
      </c>
      <c r="H4" s="19" t="s">
        <v>105</v>
      </c>
      <c r="I4" s="19" t="s">
        <v>106</v>
      </c>
    </row>
    <row r="5" spans="1:9" x14ac:dyDescent="0.25">
      <c r="A5" s="19" t="s">
        <v>107</v>
      </c>
      <c r="B5" s="19" t="s">
        <v>98</v>
      </c>
      <c r="C5" s="19" t="s">
        <v>108</v>
      </c>
      <c r="D5" s="19" t="s">
        <v>109</v>
      </c>
      <c r="F5" s="19" t="s">
        <v>107</v>
      </c>
      <c r="G5" s="19" t="s">
        <v>98</v>
      </c>
      <c r="H5" s="19" t="s">
        <v>110</v>
      </c>
      <c r="I5" s="19" t="s">
        <v>111</v>
      </c>
    </row>
    <row r="6" spans="1:9" x14ac:dyDescent="0.25">
      <c r="A6" s="18">
        <v>37316</v>
      </c>
      <c r="B6" s="19" t="s">
        <v>98</v>
      </c>
      <c r="C6" s="19" t="s">
        <v>108</v>
      </c>
      <c r="D6" s="19" t="s">
        <v>109</v>
      </c>
      <c r="F6" s="18">
        <v>37316</v>
      </c>
      <c r="G6" s="19" t="s">
        <v>98</v>
      </c>
      <c r="H6" s="19" t="s">
        <v>105</v>
      </c>
      <c r="I6" s="19" t="s">
        <v>112</v>
      </c>
    </row>
    <row r="7" spans="1:9" x14ac:dyDescent="0.25">
      <c r="A7" s="19" t="s">
        <v>113</v>
      </c>
      <c r="B7" s="19" t="s">
        <v>98</v>
      </c>
      <c r="C7" s="19" t="s">
        <v>108</v>
      </c>
      <c r="D7" s="19" t="s">
        <v>109</v>
      </c>
      <c r="F7" s="19" t="s">
        <v>113</v>
      </c>
      <c r="G7" s="19" t="s">
        <v>98</v>
      </c>
      <c r="H7" s="19" t="s">
        <v>105</v>
      </c>
      <c r="I7" s="19" t="s">
        <v>112</v>
      </c>
    </row>
    <row r="8" spans="1:9" x14ac:dyDescent="0.25">
      <c r="A8" s="19" t="s">
        <v>114</v>
      </c>
      <c r="B8" s="19" t="s">
        <v>98</v>
      </c>
      <c r="C8" s="19" t="s">
        <v>108</v>
      </c>
      <c r="D8" s="19" t="s">
        <v>109</v>
      </c>
      <c r="F8" s="19" t="s">
        <v>114</v>
      </c>
      <c r="G8" s="19" t="s">
        <v>98</v>
      </c>
      <c r="H8" s="19" t="s">
        <v>105</v>
      </c>
      <c r="I8" s="19" t="s">
        <v>112</v>
      </c>
    </row>
    <row r="9" spans="1:9" x14ac:dyDescent="0.25">
      <c r="A9" s="18">
        <v>37438</v>
      </c>
      <c r="B9" s="19" t="s">
        <v>115</v>
      </c>
      <c r="C9" s="19" t="s">
        <v>97</v>
      </c>
      <c r="D9" s="19" t="s">
        <v>104</v>
      </c>
      <c r="F9" s="18">
        <v>37438</v>
      </c>
      <c r="G9" s="19" t="s">
        <v>97</v>
      </c>
      <c r="H9" s="19" t="s">
        <v>99</v>
      </c>
      <c r="I9" s="19" t="s">
        <v>116</v>
      </c>
    </row>
    <row r="10" spans="1:9" x14ac:dyDescent="0.25">
      <c r="A10" s="19" t="s">
        <v>117</v>
      </c>
      <c r="B10" s="19" t="s">
        <v>99</v>
      </c>
      <c r="C10" s="19" t="s">
        <v>98</v>
      </c>
      <c r="D10" s="19" t="s">
        <v>106</v>
      </c>
      <c r="F10" s="19" t="s">
        <v>117</v>
      </c>
      <c r="G10" s="19" t="s">
        <v>98</v>
      </c>
      <c r="H10" s="19" t="s">
        <v>108</v>
      </c>
      <c r="I10" s="19" t="s">
        <v>109</v>
      </c>
    </row>
    <row r="11" spans="1:9" x14ac:dyDescent="0.25">
      <c r="A11" s="18">
        <v>37530</v>
      </c>
      <c r="B11" s="19" t="s">
        <v>118</v>
      </c>
      <c r="C11" s="19" t="s">
        <v>119</v>
      </c>
      <c r="D11" s="19" t="s">
        <v>120</v>
      </c>
      <c r="F11" s="18">
        <v>37530</v>
      </c>
      <c r="G11" s="19" t="s">
        <v>99</v>
      </c>
      <c r="H11" s="19" t="s">
        <v>109</v>
      </c>
      <c r="I11" s="19" t="s">
        <v>121</v>
      </c>
    </row>
    <row r="12" spans="1:9" x14ac:dyDescent="0.25">
      <c r="A12" s="18">
        <v>37561</v>
      </c>
      <c r="B12" s="19" t="s">
        <v>118</v>
      </c>
      <c r="C12" s="19" t="s">
        <v>122</v>
      </c>
      <c r="D12" s="19" t="s">
        <v>123</v>
      </c>
      <c r="F12" s="18">
        <v>37561</v>
      </c>
      <c r="G12" s="19" t="s">
        <v>124</v>
      </c>
      <c r="H12" s="19" t="s">
        <v>104</v>
      </c>
      <c r="I12" s="19" t="s">
        <v>115</v>
      </c>
    </row>
    <row r="13" spans="1:9" x14ac:dyDescent="0.25">
      <c r="A13" s="19" t="s">
        <v>125</v>
      </c>
      <c r="B13" s="19" t="s">
        <v>120</v>
      </c>
      <c r="C13" s="19" t="s">
        <v>122</v>
      </c>
      <c r="D13" s="19" t="s">
        <v>119</v>
      </c>
      <c r="F13" s="19" t="s">
        <v>125</v>
      </c>
      <c r="G13" s="19" t="s">
        <v>124</v>
      </c>
      <c r="H13" s="19" t="s">
        <v>104</v>
      </c>
      <c r="I13" s="19" t="s">
        <v>115</v>
      </c>
    </row>
    <row r="14" spans="1:9" x14ac:dyDescent="0.25">
      <c r="A14" s="18">
        <v>37622</v>
      </c>
      <c r="B14" s="19" t="s">
        <v>119</v>
      </c>
      <c r="C14" s="19" t="s">
        <v>115</v>
      </c>
      <c r="D14" s="19" t="s">
        <v>126</v>
      </c>
      <c r="F14" s="18">
        <v>37622</v>
      </c>
      <c r="G14" s="19" t="s">
        <v>124</v>
      </c>
      <c r="H14" s="19" t="s">
        <v>97</v>
      </c>
      <c r="I14" s="19" t="s">
        <v>127</v>
      </c>
    </row>
    <row r="15" spans="1:9" x14ac:dyDescent="0.25">
      <c r="A15" s="19" t="s">
        <v>128</v>
      </c>
      <c r="B15" s="19" t="s">
        <v>115</v>
      </c>
      <c r="C15" s="19" t="s">
        <v>97</v>
      </c>
      <c r="D15" s="19" t="s">
        <v>104</v>
      </c>
      <c r="F15" s="19" t="s">
        <v>128</v>
      </c>
      <c r="G15" s="19" t="s">
        <v>97</v>
      </c>
      <c r="H15" s="19" t="s">
        <v>99</v>
      </c>
      <c r="I15" s="19" t="s">
        <v>116</v>
      </c>
    </row>
    <row r="16" spans="1:9" x14ac:dyDescent="0.25">
      <c r="A16" s="18">
        <v>37681</v>
      </c>
      <c r="B16" s="19" t="s">
        <v>115</v>
      </c>
      <c r="C16" s="19" t="s">
        <v>99</v>
      </c>
      <c r="D16" s="19" t="s">
        <v>97</v>
      </c>
      <c r="F16" s="18">
        <v>37681</v>
      </c>
      <c r="G16" s="19" t="s">
        <v>97</v>
      </c>
      <c r="H16" s="19" t="s">
        <v>108</v>
      </c>
      <c r="I16" s="19" t="s">
        <v>106</v>
      </c>
    </row>
    <row r="17" spans="1:9" x14ac:dyDescent="0.25">
      <c r="A17" s="19" t="s">
        <v>129</v>
      </c>
      <c r="B17" s="19" t="s">
        <v>97</v>
      </c>
      <c r="C17" s="19" t="s">
        <v>108</v>
      </c>
      <c r="D17" s="19" t="s">
        <v>106</v>
      </c>
      <c r="F17" s="19" t="s">
        <v>129</v>
      </c>
      <c r="G17" s="19" t="s">
        <v>97</v>
      </c>
      <c r="H17" s="19" t="s">
        <v>108</v>
      </c>
      <c r="I17" s="19" t="s">
        <v>106</v>
      </c>
    </row>
    <row r="18" spans="1:9" x14ac:dyDescent="0.25">
      <c r="A18" s="19" t="s">
        <v>130</v>
      </c>
      <c r="B18" s="19" t="s">
        <v>97</v>
      </c>
      <c r="C18" s="19" t="s">
        <v>108</v>
      </c>
      <c r="D18" s="19" t="s">
        <v>106</v>
      </c>
      <c r="F18" s="19" t="s">
        <v>130</v>
      </c>
      <c r="G18" s="19" t="s">
        <v>97</v>
      </c>
      <c r="H18" s="19" t="s">
        <v>108</v>
      </c>
      <c r="I18" s="19" t="s">
        <v>106</v>
      </c>
    </row>
    <row r="19" spans="1:9" x14ac:dyDescent="0.25">
      <c r="A19" s="18">
        <v>37773</v>
      </c>
      <c r="B19" s="19" t="s">
        <v>97</v>
      </c>
      <c r="C19" s="19" t="s">
        <v>105</v>
      </c>
      <c r="D19" s="19" t="s">
        <v>121</v>
      </c>
      <c r="F19" s="18">
        <v>37773</v>
      </c>
      <c r="G19" s="19" t="s">
        <v>97</v>
      </c>
      <c r="H19" s="19" t="s">
        <v>105</v>
      </c>
      <c r="I19" s="19" t="s">
        <v>121</v>
      </c>
    </row>
    <row r="20" spans="1:9" x14ac:dyDescent="0.25">
      <c r="A20" s="18">
        <v>37803</v>
      </c>
      <c r="B20" s="19" t="s">
        <v>97</v>
      </c>
      <c r="C20" s="19" t="s">
        <v>109</v>
      </c>
      <c r="D20" s="19" t="s">
        <v>131</v>
      </c>
      <c r="F20" s="18">
        <v>37803</v>
      </c>
      <c r="G20" s="19" t="s">
        <v>97</v>
      </c>
      <c r="H20" s="19" t="s">
        <v>109</v>
      </c>
      <c r="I20" s="19" t="s">
        <v>131</v>
      </c>
    </row>
    <row r="21" spans="1:9" x14ac:dyDescent="0.25">
      <c r="A21" s="19" t="s">
        <v>132</v>
      </c>
      <c r="B21" s="19" t="s">
        <v>99</v>
      </c>
      <c r="C21" s="19" t="s">
        <v>109</v>
      </c>
      <c r="D21" s="19" t="s">
        <v>121</v>
      </c>
      <c r="F21" s="19" t="s">
        <v>132</v>
      </c>
      <c r="G21" s="19" t="s">
        <v>99</v>
      </c>
      <c r="H21" s="19" t="s">
        <v>109</v>
      </c>
      <c r="I21" s="19" t="s">
        <v>121</v>
      </c>
    </row>
    <row r="22" spans="1:9" x14ac:dyDescent="0.25">
      <c r="A22" s="18">
        <v>37865</v>
      </c>
      <c r="B22" s="19" t="s">
        <v>97</v>
      </c>
      <c r="C22" s="19" t="s">
        <v>109</v>
      </c>
      <c r="D22" s="19" t="s">
        <v>131</v>
      </c>
      <c r="F22" s="18">
        <v>37865</v>
      </c>
      <c r="G22" s="19" t="s">
        <v>97</v>
      </c>
      <c r="H22" s="19" t="s">
        <v>109</v>
      </c>
      <c r="I22" s="19" t="s">
        <v>131</v>
      </c>
    </row>
    <row r="23" spans="1:9" x14ac:dyDescent="0.25">
      <c r="A23" s="18">
        <v>37895</v>
      </c>
      <c r="B23" s="19" t="s">
        <v>133</v>
      </c>
      <c r="C23" s="19" t="s">
        <v>134</v>
      </c>
      <c r="D23" s="19" t="s">
        <v>135</v>
      </c>
      <c r="F23" s="18">
        <v>37895</v>
      </c>
      <c r="G23" s="19" t="s">
        <v>133</v>
      </c>
      <c r="H23" s="19" t="s">
        <v>134</v>
      </c>
      <c r="I23" s="19" t="s">
        <v>135</v>
      </c>
    </row>
    <row r="24" spans="1:9" x14ac:dyDescent="0.25">
      <c r="A24" s="18">
        <v>37926</v>
      </c>
      <c r="B24" s="19" t="s">
        <v>136</v>
      </c>
      <c r="C24" s="19" t="s">
        <v>137</v>
      </c>
      <c r="D24" s="19" t="s">
        <v>138</v>
      </c>
      <c r="F24" s="18">
        <v>37926</v>
      </c>
      <c r="G24" s="19" t="s">
        <v>136</v>
      </c>
      <c r="H24" s="19" t="s">
        <v>137</v>
      </c>
      <c r="I24" s="19" t="s">
        <v>138</v>
      </c>
    </row>
    <row r="25" spans="1:9" x14ac:dyDescent="0.25">
      <c r="A25" s="19" t="s">
        <v>139</v>
      </c>
      <c r="B25" s="19" t="s">
        <v>134</v>
      </c>
      <c r="C25" s="19" t="s">
        <v>140</v>
      </c>
      <c r="D25" s="19" t="s">
        <v>137</v>
      </c>
      <c r="F25" s="19" t="s">
        <v>139</v>
      </c>
      <c r="G25" s="19" t="s">
        <v>134</v>
      </c>
      <c r="H25" s="19" t="s">
        <v>140</v>
      </c>
      <c r="I25" s="19" t="s">
        <v>137</v>
      </c>
    </row>
    <row r="26" spans="1:9" x14ac:dyDescent="0.25">
      <c r="A26" s="18">
        <v>37987</v>
      </c>
      <c r="B26" s="19" t="s">
        <v>140</v>
      </c>
      <c r="C26" s="19" t="s">
        <v>141</v>
      </c>
      <c r="D26" s="19" t="s">
        <v>142</v>
      </c>
      <c r="F26" s="18">
        <v>37987</v>
      </c>
      <c r="G26" s="19" t="s">
        <v>140</v>
      </c>
      <c r="H26" s="19" t="s">
        <v>141</v>
      </c>
      <c r="I26" s="19" t="s">
        <v>142</v>
      </c>
    </row>
    <row r="27" spans="1:9" x14ac:dyDescent="0.25">
      <c r="A27" s="19" t="s">
        <v>143</v>
      </c>
      <c r="B27" s="19" t="s">
        <v>144</v>
      </c>
      <c r="C27" s="19" t="s">
        <v>145</v>
      </c>
      <c r="D27" s="19" t="s">
        <v>146</v>
      </c>
      <c r="F27" s="19" t="s">
        <v>143</v>
      </c>
      <c r="G27" s="19" t="s">
        <v>144</v>
      </c>
      <c r="H27" s="19" t="s">
        <v>145</v>
      </c>
      <c r="I27" s="19" t="s">
        <v>146</v>
      </c>
    </row>
    <row r="28" spans="1:9" x14ac:dyDescent="0.25">
      <c r="A28" s="18">
        <v>38047</v>
      </c>
      <c r="B28" s="19" t="s">
        <v>146</v>
      </c>
      <c r="C28" s="19" t="s">
        <v>147</v>
      </c>
      <c r="D28" s="19" t="s">
        <v>148</v>
      </c>
      <c r="F28" s="18">
        <v>38047</v>
      </c>
      <c r="G28" s="19" t="s">
        <v>146</v>
      </c>
      <c r="H28" s="19" t="s">
        <v>147</v>
      </c>
      <c r="I28" s="19" t="s">
        <v>148</v>
      </c>
    </row>
    <row r="29" spans="1:9" x14ac:dyDescent="0.25">
      <c r="A29" s="19" t="s">
        <v>149</v>
      </c>
      <c r="B29" s="19" t="s">
        <v>150</v>
      </c>
      <c r="C29" s="19" t="s">
        <v>151</v>
      </c>
      <c r="D29" s="19" t="s">
        <v>152</v>
      </c>
      <c r="F29" s="19" t="s">
        <v>149</v>
      </c>
      <c r="G29" s="19" t="s">
        <v>150</v>
      </c>
      <c r="H29" s="19" t="s">
        <v>151</v>
      </c>
      <c r="I29" s="19" t="s">
        <v>152</v>
      </c>
    </row>
    <row r="30" spans="1:9" x14ac:dyDescent="0.25">
      <c r="A30" s="19" t="s">
        <v>153</v>
      </c>
      <c r="B30" s="19" t="s">
        <v>154</v>
      </c>
      <c r="C30" s="19" t="s">
        <v>91</v>
      </c>
      <c r="D30" s="19" t="s">
        <v>155</v>
      </c>
      <c r="F30" s="19" t="s">
        <v>153</v>
      </c>
      <c r="G30" s="19" t="s">
        <v>154</v>
      </c>
      <c r="H30" s="19" t="s">
        <v>91</v>
      </c>
      <c r="I30" s="19" t="s">
        <v>155</v>
      </c>
    </row>
    <row r="31" spans="1:9" x14ac:dyDescent="0.25">
      <c r="A31" s="18">
        <v>38139</v>
      </c>
      <c r="B31" s="19" t="s">
        <v>154</v>
      </c>
      <c r="C31" s="19" t="s">
        <v>156</v>
      </c>
      <c r="D31" s="19" t="s">
        <v>157</v>
      </c>
      <c r="F31" s="18">
        <v>38139</v>
      </c>
      <c r="G31" s="19" t="s">
        <v>154</v>
      </c>
      <c r="H31" s="19" t="s">
        <v>156</v>
      </c>
      <c r="I31" s="19" t="s">
        <v>157</v>
      </c>
    </row>
    <row r="32" spans="1:9" x14ac:dyDescent="0.25">
      <c r="A32" s="18">
        <v>38169</v>
      </c>
      <c r="B32" s="19" t="s">
        <v>158</v>
      </c>
      <c r="C32" s="19" t="s">
        <v>147</v>
      </c>
      <c r="D32" s="19" t="s">
        <v>159</v>
      </c>
      <c r="F32" s="18">
        <v>38169</v>
      </c>
      <c r="G32" s="19" t="s">
        <v>158</v>
      </c>
      <c r="H32" s="19" t="s">
        <v>147</v>
      </c>
      <c r="I32" s="19" t="s">
        <v>159</v>
      </c>
    </row>
    <row r="33" spans="1:9" x14ac:dyDescent="0.25">
      <c r="A33" s="19" t="s">
        <v>160</v>
      </c>
      <c r="B33" s="19" t="s">
        <v>147</v>
      </c>
      <c r="C33" s="19" t="s">
        <v>161</v>
      </c>
      <c r="D33" s="19" t="s">
        <v>151</v>
      </c>
      <c r="F33" s="19" t="s">
        <v>160</v>
      </c>
      <c r="G33" s="19" t="s">
        <v>147</v>
      </c>
      <c r="H33" s="19" t="s">
        <v>161</v>
      </c>
      <c r="I33" s="19" t="s">
        <v>151</v>
      </c>
    </row>
    <row r="34" spans="1:9" x14ac:dyDescent="0.25">
      <c r="A34" s="18">
        <v>38231</v>
      </c>
      <c r="B34" s="19" t="s">
        <v>162</v>
      </c>
      <c r="C34" s="19" t="s">
        <v>163</v>
      </c>
      <c r="D34" s="19" t="s">
        <v>164</v>
      </c>
      <c r="F34" s="18">
        <v>38231</v>
      </c>
      <c r="G34" s="19" t="s">
        <v>162</v>
      </c>
      <c r="H34" s="19" t="s">
        <v>163</v>
      </c>
      <c r="I34" s="19" t="s">
        <v>164</v>
      </c>
    </row>
    <row r="35" spans="1:9" x14ac:dyDescent="0.25">
      <c r="A35" s="18">
        <v>38261</v>
      </c>
      <c r="B35" s="19" t="s">
        <v>165</v>
      </c>
      <c r="C35" s="19" t="s">
        <v>163</v>
      </c>
      <c r="D35" s="19" t="s">
        <v>166</v>
      </c>
      <c r="F35" s="18">
        <v>38261</v>
      </c>
      <c r="G35" s="19" t="s">
        <v>165</v>
      </c>
      <c r="H35" s="19" t="s">
        <v>163</v>
      </c>
      <c r="I35" s="19" t="s">
        <v>166</v>
      </c>
    </row>
    <row r="36" spans="1:9" x14ac:dyDescent="0.25">
      <c r="A36" s="18">
        <v>38292</v>
      </c>
      <c r="B36" s="19" t="s">
        <v>167</v>
      </c>
      <c r="C36" s="19" t="s">
        <v>168</v>
      </c>
      <c r="D36" s="19" t="s">
        <v>169</v>
      </c>
      <c r="F36" s="18">
        <v>38292</v>
      </c>
      <c r="G36" s="19" t="s">
        <v>167</v>
      </c>
      <c r="H36" s="19" t="s">
        <v>168</v>
      </c>
      <c r="I36" s="19" t="s">
        <v>169</v>
      </c>
    </row>
    <row r="37" spans="1:9" x14ac:dyDescent="0.25">
      <c r="A37" s="19" t="s">
        <v>170</v>
      </c>
      <c r="B37" s="19" t="s">
        <v>171</v>
      </c>
      <c r="C37" s="19" t="s">
        <v>172</v>
      </c>
      <c r="D37" s="19" t="s">
        <v>173</v>
      </c>
      <c r="F37" s="19" t="s">
        <v>170</v>
      </c>
      <c r="G37" s="19" t="s">
        <v>174</v>
      </c>
      <c r="H37" s="19" t="s">
        <v>172</v>
      </c>
      <c r="I37" s="19" t="s">
        <v>175</v>
      </c>
    </row>
    <row r="38" spans="1:9" x14ac:dyDescent="0.25">
      <c r="A38" s="18">
        <v>38353</v>
      </c>
      <c r="B38" s="19" t="s">
        <v>176</v>
      </c>
      <c r="C38" s="19" t="s">
        <v>177</v>
      </c>
      <c r="D38" s="19" t="s">
        <v>178</v>
      </c>
      <c r="F38" s="18">
        <v>38353</v>
      </c>
      <c r="G38" s="19" t="s">
        <v>176</v>
      </c>
      <c r="H38" s="19" t="s">
        <v>177</v>
      </c>
      <c r="I38" s="19" t="s">
        <v>178</v>
      </c>
    </row>
    <row r="39" spans="1:9" x14ac:dyDescent="0.25">
      <c r="A39" s="19" t="s">
        <v>179</v>
      </c>
      <c r="B39" s="19" t="s">
        <v>180</v>
      </c>
      <c r="C39" s="19" t="s">
        <v>181</v>
      </c>
      <c r="D39" s="19" t="s">
        <v>182</v>
      </c>
      <c r="F39" s="19" t="s">
        <v>179</v>
      </c>
      <c r="G39" s="19" t="s">
        <v>180</v>
      </c>
      <c r="H39" s="19" t="s">
        <v>181</v>
      </c>
      <c r="I39" s="19" t="s">
        <v>182</v>
      </c>
    </row>
    <row r="40" spans="1:9" x14ac:dyDescent="0.25">
      <c r="A40" s="18">
        <v>38412</v>
      </c>
      <c r="B40" s="19" t="s">
        <v>183</v>
      </c>
      <c r="C40" s="19" t="s">
        <v>184</v>
      </c>
      <c r="D40" s="19" t="s">
        <v>185</v>
      </c>
      <c r="F40" s="18">
        <v>38412</v>
      </c>
      <c r="G40" s="19" t="s">
        <v>183</v>
      </c>
      <c r="H40" s="19" t="s">
        <v>184</v>
      </c>
      <c r="I40" s="19" t="s">
        <v>185</v>
      </c>
    </row>
    <row r="41" spans="1:9" x14ac:dyDescent="0.25">
      <c r="A41" s="19" t="s">
        <v>186</v>
      </c>
      <c r="B41" s="19" t="s">
        <v>187</v>
      </c>
      <c r="C41" s="19" t="s">
        <v>188</v>
      </c>
      <c r="D41" s="19" t="s">
        <v>189</v>
      </c>
      <c r="F41" s="19" t="s">
        <v>186</v>
      </c>
      <c r="G41" s="19" t="s">
        <v>190</v>
      </c>
      <c r="H41" s="19" t="s">
        <v>189</v>
      </c>
      <c r="I41" s="19" t="s">
        <v>191</v>
      </c>
    </row>
    <row r="42" spans="1:9" x14ac:dyDescent="0.25">
      <c r="A42" s="19" t="s">
        <v>192</v>
      </c>
      <c r="B42" s="19" t="s">
        <v>193</v>
      </c>
      <c r="C42" s="19" t="s">
        <v>194</v>
      </c>
      <c r="D42" s="19" t="s">
        <v>195</v>
      </c>
      <c r="F42" s="19" t="s">
        <v>192</v>
      </c>
      <c r="G42" s="19" t="s">
        <v>193</v>
      </c>
      <c r="H42" s="19" t="s">
        <v>194</v>
      </c>
      <c r="I42" s="19" t="s">
        <v>195</v>
      </c>
    </row>
    <row r="43" spans="1:9" x14ac:dyDescent="0.25">
      <c r="A43" s="18">
        <v>38504</v>
      </c>
      <c r="B43" s="19" t="s">
        <v>196</v>
      </c>
      <c r="C43" s="19" t="s">
        <v>197</v>
      </c>
      <c r="D43" s="19" t="s">
        <v>198</v>
      </c>
      <c r="F43" s="18">
        <v>38504</v>
      </c>
      <c r="G43" s="19" t="s">
        <v>196</v>
      </c>
      <c r="H43" s="19" t="s">
        <v>197</v>
      </c>
      <c r="I43" s="19" t="s">
        <v>198</v>
      </c>
    </row>
    <row r="44" spans="1:9" x14ac:dyDescent="0.25">
      <c r="A44" s="18">
        <v>38534</v>
      </c>
      <c r="B44" s="19" t="s">
        <v>199</v>
      </c>
      <c r="C44" s="19" t="s">
        <v>200</v>
      </c>
      <c r="D44" s="19" t="s">
        <v>201</v>
      </c>
      <c r="F44" s="18">
        <v>38534</v>
      </c>
      <c r="G44" s="19" t="s">
        <v>199</v>
      </c>
      <c r="H44" s="19" t="s">
        <v>200</v>
      </c>
      <c r="I44" s="19" t="s">
        <v>201</v>
      </c>
    </row>
    <row r="45" spans="1:9" x14ac:dyDescent="0.25">
      <c r="A45" s="19" t="s">
        <v>202</v>
      </c>
      <c r="B45" s="19" t="s">
        <v>196</v>
      </c>
      <c r="C45" s="19" t="s">
        <v>203</v>
      </c>
      <c r="D45" s="19" t="s">
        <v>204</v>
      </c>
      <c r="F45" s="19" t="s">
        <v>202</v>
      </c>
      <c r="G45" s="19" t="s">
        <v>196</v>
      </c>
      <c r="H45" s="19" t="s">
        <v>203</v>
      </c>
      <c r="I45" s="19" t="s">
        <v>204</v>
      </c>
    </row>
    <row r="46" spans="1:9" x14ac:dyDescent="0.25">
      <c r="A46" s="18">
        <v>38596</v>
      </c>
      <c r="B46" s="19" t="s">
        <v>205</v>
      </c>
      <c r="C46" s="19" t="s">
        <v>206</v>
      </c>
      <c r="D46" s="19" t="s">
        <v>207</v>
      </c>
      <c r="F46" s="18">
        <v>38596</v>
      </c>
      <c r="G46" s="19" t="s">
        <v>205</v>
      </c>
      <c r="H46" s="19" t="s">
        <v>206</v>
      </c>
      <c r="I46" s="19" t="s">
        <v>207</v>
      </c>
    </row>
    <row r="47" spans="1:9" x14ac:dyDescent="0.25">
      <c r="A47" s="18">
        <v>38626</v>
      </c>
      <c r="B47" s="19" t="s">
        <v>205</v>
      </c>
      <c r="C47" s="19" t="s">
        <v>208</v>
      </c>
      <c r="D47" s="19" t="s">
        <v>209</v>
      </c>
      <c r="F47" s="18">
        <v>38626</v>
      </c>
      <c r="G47" s="19" t="s">
        <v>205</v>
      </c>
      <c r="H47" s="19" t="s">
        <v>210</v>
      </c>
      <c r="I47" s="19" t="s">
        <v>211</v>
      </c>
    </row>
    <row r="48" spans="1:9" x14ac:dyDescent="0.25">
      <c r="A48" s="18">
        <v>38657</v>
      </c>
      <c r="B48" s="19" t="s">
        <v>212</v>
      </c>
      <c r="C48" s="19" t="s">
        <v>213</v>
      </c>
      <c r="D48" s="19" t="s">
        <v>185</v>
      </c>
      <c r="F48" s="18">
        <v>38657</v>
      </c>
      <c r="G48" s="19" t="s">
        <v>212</v>
      </c>
      <c r="H48" s="19" t="s">
        <v>213</v>
      </c>
      <c r="I48" s="19" t="s">
        <v>185</v>
      </c>
    </row>
    <row r="49" spans="1:9" x14ac:dyDescent="0.25">
      <c r="A49" s="19" t="s">
        <v>214</v>
      </c>
      <c r="B49" s="19" t="s">
        <v>206</v>
      </c>
      <c r="C49" s="19" t="s">
        <v>215</v>
      </c>
      <c r="D49" s="19" t="s">
        <v>216</v>
      </c>
      <c r="F49" s="19" t="s">
        <v>214</v>
      </c>
      <c r="G49" s="19" t="s">
        <v>206</v>
      </c>
      <c r="H49" s="19" t="s">
        <v>215</v>
      </c>
      <c r="I49" s="19" t="s">
        <v>216</v>
      </c>
    </row>
    <row r="50" spans="1:9" x14ac:dyDescent="0.25">
      <c r="A50" s="18">
        <v>38718</v>
      </c>
      <c r="B50" s="19" t="s">
        <v>217</v>
      </c>
      <c r="C50" s="19" t="s">
        <v>188</v>
      </c>
      <c r="D50" s="19" t="s">
        <v>218</v>
      </c>
      <c r="F50" s="18">
        <v>38718</v>
      </c>
      <c r="G50" s="19" t="s">
        <v>217</v>
      </c>
      <c r="H50" s="19" t="s">
        <v>188</v>
      </c>
      <c r="I50" s="19" t="s">
        <v>218</v>
      </c>
    </row>
    <row r="51" spans="1:9" x14ac:dyDescent="0.25">
      <c r="A51" s="19" t="s">
        <v>219</v>
      </c>
      <c r="B51" s="19" t="s">
        <v>217</v>
      </c>
      <c r="C51" s="19" t="s">
        <v>220</v>
      </c>
      <c r="D51" s="19" t="s">
        <v>221</v>
      </c>
      <c r="F51" s="19" t="s">
        <v>219</v>
      </c>
      <c r="G51" s="19" t="s">
        <v>217</v>
      </c>
      <c r="H51" s="19" t="s">
        <v>220</v>
      </c>
      <c r="I51" s="19" t="s">
        <v>221</v>
      </c>
    </row>
    <row r="52" spans="1:9" x14ac:dyDescent="0.25">
      <c r="A52" s="18">
        <v>38777</v>
      </c>
      <c r="B52" s="19" t="s">
        <v>222</v>
      </c>
      <c r="C52" s="19" t="s">
        <v>223</v>
      </c>
      <c r="D52" s="19" t="s">
        <v>224</v>
      </c>
      <c r="F52" s="18">
        <v>38777</v>
      </c>
      <c r="G52" s="19" t="s">
        <v>222</v>
      </c>
      <c r="H52" s="19" t="s">
        <v>223</v>
      </c>
      <c r="I52" s="19" t="s">
        <v>224</v>
      </c>
    </row>
    <row r="53" spans="1:9" x14ac:dyDescent="0.25">
      <c r="A53" s="19" t="s">
        <v>225</v>
      </c>
      <c r="B53" s="19" t="s">
        <v>188</v>
      </c>
      <c r="C53" s="19" t="s">
        <v>226</v>
      </c>
      <c r="D53" s="19" t="s">
        <v>227</v>
      </c>
      <c r="F53" s="19" t="s">
        <v>225</v>
      </c>
      <c r="G53" s="19" t="s">
        <v>188</v>
      </c>
      <c r="H53" s="19" t="s">
        <v>226</v>
      </c>
      <c r="I53" s="19" t="s">
        <v>227</v>
      </c>
    </row>
    <row r="54" spans="1:9" x14ac:dyDescent="0.25">
      <c r="A54" s="19" t="s">
        <v>228</v>
      </c>
      <c r="B54" s="19" t="s">
        <v>229</v>
      </c>
      <c r="C54" s="19" t="s">
        <v>230</v>
      </c>
      <c r="D54" s="19" t="s">
        <v>231</v>
      </c>
      <c r="F54" s="19" t="s">
        <v>228</v>
      </c>
      <c r="G54" s="19" t="s">
        <v>229</v>
      </c>
      <c r="H54" s="19" t="s">
        <v>230</v>
      </c>
      <c r="I54" s="19" t="s">
        <v>231</v>
      </c>
    </row>
    <row r="55" spans="1:9" x14ac:dyDescent="0.25">
      <c r="A55" s="18">
        <v>38869</v>
      </c>
      <c r="B55" s="19" t="s">
        <v>232</v>
      </c>
      <c r="C55" s="19" t="s">
        <v>233</v>
      </c>
      <c r="D55" s="19" t="s">
        <v>234</v>
      </c>
      <c r="F55" s="18">
        <v>38869</v>
      </c>
      <c r="G55" s="19" t="s">
        <v>235</v>
      </c>
      <c r="H55" s="19" t="s">
        <v>233</v>
      </c>
      <c r="I55" s="19" t="s">
        <v>236</v>
      </c>
    </row>
    <row r="56" spans="1:9" x14ac:dyDescent="0.25">
      <c r="A56" s="18">
        <v>38899</v>
      </c>
      <c r="B56" s="19" t="s">
        <v>218</v>
      </c>
      <c r="C56" s="19" t="s">
        <v>237</v>
      </c>
      <c r="D56" s="19" t="s">
        <v>238</v>
      </c>
      <c r="F56" s="18">
        <v>38899</v>
      </c>
      <c r="G56" s="19" t="s">
        <v>218</v>
      </c>
      <c r="H56" s="19" t="s">
        <v>237</v>
      </c>
      <c r="I56" s="19" t="s">
        <v>238</v>
      </c>
    </row>
    <row r="57" spans="1:9" x14ac:dyDescent="0.25">
      <c r="A57" s="19" t="s">
        <v>239</v>
      </c>
      <c r="B57" s="19" t="s">
        <v>240</v>
      </c>
      <c r="C57" s="19" t="s">
        <v>241</v>
      </c>
      <c r="D57" s="19" t="s">
        <v>189</v>
      </c>
      <c r="F57" s="19" t="s">
        <v>239</v>
      </c>
      <c r="G57" s="19" t="s">
        <v>240</v>
      </c>
      <c r="H57" s="19" t="s">
        <v>241</v>
      </c>
      <c r="I57" s="19" t="s">
        <v>189</v>
      </c>
    </row>
    <row r="58" spans="1:9" x14ac:dyDescent="0.25">
      <c r="A58" s="18">
        <v>38961</v>
      </c>
      <c r="B58" s="19" t="s">
        <v>242</v>
      </c>
      <c r="C58" s="19" t="s">
        <v>243</v>
      </c>
      <c r="D58" s="19" t="s">
        <v>244</v>
      </c>
      <c r="F58" s="18">
        <v>38961</v>
      </c>
      <c r="G58" s="19" t="s">
        <v>242</v>
      </c>
      <c r="H58" s="19" t="s">
        <v>245</v>
      </c>
      <c r="I58" s="19" t="s">
        <v>246</v>
      </c>
    </row>
    <row r="59" spans="1:9" x14ac:dyDescent="0.25">
      <c r="A59" s="18">
        <v>38991</v>
      </c>
      <c r="B59" s="19" t="s">
        <v>247</v>
      </c>
      <c r="C59" s="19" t="s">
        <v>188</v>
      </c>
      <c r="D59" s="19" t="s">
        <v>210</v>
      </c>
      <c r="F59" s="18">
        <v>38991</v>
      </c>
      <c r="G59" s="19" t="s">
        <v>207</v>
      </c>
      <c r="H59" s="19" t="s">
        <v>188</v>
      </c>
      <c r="I59" s="19" t="s">
        <v>213</v>
      </c>
    </row>
    <row r="60" spans="1:9" x14ac:dyDescent="0.25">
      <c r="A60" s="18">
        <v>39022</v>
      </c>
      <c r="B60" s="19" t="s">
        <v>207</v>
      </c>
      <c r="C60" s="19" t="s">
        <v>188</v>
      </c>
      <c r="D60" s="19" t="s">
        <v>213</v>
      </c>
      <c r="F60" s="18">
        <v>39022</v>
      </c>
      <c r="G60" s="19" t="s">
        <v>207</v>
      </c>
      <c r="H60" s="19" t="s">
        <v>188</v>
      </c>
      <c r="I60" s="19" t="s">
        <v>213</v>
      </c>
    </row>
    <row r="61" spans="1:9" x14ac:dyDescent="0.25">
      <c r="A61" s="19" t="s">
        <v>248</v>
      </c>
      <c r="B61" s="19" t="s">
        <v>249</v>
      </c>
      <c r="C61" s="19" t="s">
        <v>188</v>
      </c>
      <c r="D61" s="19" t="s">
        <v>184</v>
      </c>
      <c r="F61" s="19" t="s">
        <v>248</v>
      </c>
      <c r="G61" s="19" t="s">
        <v>249</v>
      </c>
      <c r="H61" s="19" t="s">
        <v>188</v>
      </c>
      <c r="I61" s="19" t="s">
        <v>184</v>
      </c>
    </row>
    <row r="62" spans="1:9" x14ac:dyDescent="0.25">
      <c r="A62" s="18">
        <v>39083</v>
      </c>
      <c r="B62" s="19" t="s">
        <v>206</v>
      </c>
      <c r="C62" s="19" t="s">
        <v>250</v>
      </c>
      <c r="D62" s="19" t="s">
        <v>251</v>
      </c>
      <c r="F62" s="18">
        <v>39083</v>
      </c>
      <c r="G62" s="19" t="s">
        <v>206</v>
      </c>
      <c r="H62" s="19" t="s">
        <v>250</v>
      </c>
      <c r="I62" s="19" t="s">
        <v>251</v>
      </c>
    </row>
    <row r="63" spans="1:9" x14ac:dyDescent="0.25">
      <c r="A63" s="19" t="s">
        <v>252</v>
      </c>
      <c r="B63" s="19" t="s">
        <v>185</v>
      </c>
      <c r="C63" s="19" t="s">
        <v>221</v>
      </c>
      <c r="D63" s="19" t="s">
        <v>208</v>
      </c>
      <c r="F63" s="19" t="s">
        <v>252</v>
      </c>
      <c r="G63" s="19" t="s">
        <v>185</v>
      </c>
      <c r="H63" s="19" t="s">
        <v>221</v>
      </c>
      <c r="I63" s="19" t="s">
        <v>208</v>
      </c>
    </row>
    <row r="64" spans="1:9" x14ac:dyDescent="0.25">
      <c r="A64" s="18">
        <v>39142</v>
      </c>
      <c r="B64" s="19" t="s">
        <v>253</v>
      </c>
      <c r="C64" s="19" t="s">
        <v>254</v>
      </c>
      <c r="D64" s="19" t="s">
        <v>255</v>
      </c>
      <c r="F64" s="18">
        <v>39142</v>
      </c>
      <c r="G64" s="19" t="s">
        <v>256</v>
      </c>
      <c r="H64" s="19" t="s">
        <v>206</v>
      </c>
      <c r="I64" s="19" t="s">
        <v>257</v>
      </c>
    </row>
    <row r="65" spans="1:9" x14ac:dyDescent="0.25">
      <c r="A65" s="19" t="s">
        <v>258</v>
      </c>
      <c r="B65" s="19" t="s">
        <v>259</v>
      </c>
      <c r="C65" s="19" t="s">
        <v>260</v>
      </c>
      <c r="D65" s="19" t="s">
        <v>261</v>
      </c>
      <c r="F65" s="19" t="s">
        <v>258</v>
      </c>
      <c r="G65" s="19" t="s">
        <v>262</v>
      </c>
      <c r="H65" s="19" t="s">
        <v>207</v>
      </c>
      <c r="I65" s="19" t="s">
        <v>260</v>
      </c>
    </row>
    <row r="66" spans="1:9" x14ac:dyDescent="0.25">
      <c r="A66" s="19" t="s">
        <v>263</v>
      </c>
      <c r="B66" s="19" t="s">
        <v>201</v>
      </c>
      <c r="C66" s="19" t="s">
        <v>260</v>
      </c>
      <c r="D66" s="19" t="s">
        <v>264</v>
      </c>
      <c r="F66" s="19" t="s">
        <v>263</v>
      </c>
      <c r="G66" s="19" t="s">
        <v>201</v>
      </c>
      <c r="H66" s="19" t="s">
        <v>207</v>
      </c>
      <c r="I66" s="19" t="s">
        <v>262</v>
      </c>
    </row>
    <row r="67" spans="1:9" x14ac:dyDescent="0.25">
      <c r="A67" s="18">
        <v>39234</v>
      </c>
      <c r="B67" s="19" t="s">
        <v>265</v>
      </c>
      <c r="C67" s="19" t="s">
        <v>253</v>
      </c>
      <c r="D67" s="19" t="s">
        <v>266</v>
      </c>
      <c r="F67" s="18">
        <v>39234</v>
      </c>
      <c r="G67" s="19" t="s">
        <v>200</v>
      </c>
      <c r="H67" s="19" t="s">
        <v>254</v>
      </c>
      <c r="I67" s="19" t="s">
        <v>267</v>
      </c>
    </row>
    <row r="68" spans="1:9" x14ac:dyDescent="0.25">
      <c r="A68" s="18">
        <v>39264</v>
      </c>
      <c r="B68" s="19" t="s">
        <v>268</v>
      </c>
      <c r="C68" s="19" t="s">
        <v>264</v>
      </c>
      <c r="D68" s="19" t="s">
        <v>269</v>
      </c>
      <c r="F68" s="18">
        <v>39264</v>
      </c>
      <c r="G68" s="19" t="s">
        <v>268</v>
      </c>
      <c r="H68" s="19" t="s">
        <v>270</v>
      </c>
      <c r="I68" s="19" t="s">
        <v>271</v>
      </c>
    </row>
    <row r="69" spans="1:9" x14ac:dyDescent="0.25">
      <c r="A69" s="19" t="s">
        <v>272</v>
      </c>
      <c r="B69" s="19" t="s">
        <v>273</v>
      </c>
      <c r="C69" s="19" t="s">
        <v>180</v>
      </c>
      <c r="D69" s="19" t="s">
        <v>274</v>
      </c>
      <c r="F69" s="19" t="s">
        <v>272</v>
      </c>
      <c r="G69" s="19" t="s">
        <v>273</v>
      </c>
      <c r="H69" s="19" t="s">
        <v>259</v>
      </c>
      <c r="I69" s="19" t="s">
        <v>275</v>
      </c>
    </row>
    <row r="70" spans="1:9" x14ac:dyDescent="0.25">
      <c r="A70" s="18">
        <v>39326</v>
      </c>
      <c r="B70" s="19" t="s">
        <v>276</v>
      </c>
      <c r="C70" s="19" t="s">
        <v>200</v>
      </c>
      <c r="D70" s="19" t="s">
        <v>277</v>
      </c>
      <c r="F70" s="18">
        <v>39326</v>
      </c>
      <c r="G70" s="19" t="s">
        <v>278</v>
      </c>
      <c r="H70" s="19" t="s">
        <v>279</v>
      </c>
      <c r="I70" s="19" t="s">
        <v>280</v>
      </c>
    </row>
    <row r="71" spans="1:9" x14ac:dyDescent="0.25">
      <c r="A71" s="18">
        <v>39356</v>
      </c>
      <c r="B71" s="19" t="s">
        <v>175</v>
      </c>
      <c r="C71" s="19" t="s">
        <v>200</v>
      </c>
      <c r="D71" s="19" t="s">
        <v>281</v>
      </c>
      <c r="F71" s="18">
        <v>39356</v>
      </c>
      <c r="G71" s="19" t="s">
        <v>278</v>
      </c>
      <c r="H71" s="19" t="s">
        <v>275</v>
      </c>
      <c r="I71" s="19" t="s">
        <v>273</v>
      </c>
    </row>
    <row r="72" spans="1:9" x14ac:dyDescent="0.25">
      <c r="A72" s="18">
        <v>39387</v>
      </c>
      <c r="B72" s="19" t="s">
        <v>282</v>
      </c>
      <c r="C72" s="19" t="s">
        <v>283</v>
      </c>
      <c r="D72" s="19" t="s">
        <v>199</v>
      </c>
      <c r="F72" s="18">
        <v>39387</v>
      </c>
      <c r="G72" s="19" t="s">
        <v>282</v>
      </c>
      <c r="H72" s="19" t="s">
        <v>283</v>
      </c>
      <c r="I72" s="19" t="s">
        <v>199</v>
      </c>
    </row>
    <row r="73" spans="1:9" x14ac:dyDescent="0.25">
      <c r="A73" s="19" t="s">
        <v>284</v>
      </c>
      <c r="B73" s="19" t="s">
        <v>166</v>
      </c>
      <c r="C73" s="19" t="s">
        <v>285</v>
      </c>
      <c r="D73" s="19" t="s">
        <v>286</v>
      </c>
      <c r="F73" s="19" t="s">
        <v>284</v>
      </c>
      <c r="G73" s="19" t="s">
        <v>166</v>
      </c>
      <c r="H73" s="19" t="s">
        <v>285</v>
      </c>
      <c r="I73" s="19" t="s">
        <v>286</v>
      </c>
    </row>
    <row r="74" spans="1:9" x14ac:dyDescent="0.25">
      <c r="A74" s="18">
        <v>39448</v>
      </c>
      <c r="B74" s="19" t="s">
        <v>166</v>
      </c>
      <c r="C74" s="19" t="s">
        <v>287</v>
      </c>
      <c r="D74" s="19" t="s">
        <v>288</v>
      </c>
      <c r="F74" s="18">
        <v>39448</v>
      </c>
      <c r="G74" s="19" t="s">
        <v>166</v>
      </c>
      <c r="H74" s="19" t="s">
        <v>287</v>
      </c>
      <c r="I74" s="19" t="s">
        <v>288</v>
      </c>
    </row>
    <row r="75" spans="1:9" x14ac:dyDescent="0.25">
      <c r="A75" s="19" t="s">
        <v>289</v>
      </c>
      <c r="B75" s="19" t="s">
        <v>290</v>
      </c>
      <c r="C75" s="19" t="s">
        <v>199</v>
      </c>
      <c r="D75" s="19" t="s">
        <v>288</v>
      </c>
      <c r="F75" s="19" t="s">
        <v>289</v>
      </c>
      <c r="G75" s="19" t="s">
        <v>290</v>
      </c>
      <c r="H75" s="19" t="s">
        <v>199</v>
      </c>
      <c r="I75" s="19" t="s">
        <v>288</v>
      </c>
    </row>
    <row r="76" spans="1:9" x14ac:dyDescent="0.25">
      <c r="A76" s="18">
        <v>39508</v>
      </c>
      <c r="B76" s="19" t="s">
        <v>291</v>
      </c>
      <c r="C76" s="19" t="s">
        <v>199</v>
      </c>
      <c r="D76" s="19" t="s">
        <v>175</v>
      </c>
      <c r="F76" s="18">
        <v>39508</v>
      </c>
      <c r="G76" s="19" t="s">
        <v>291</v>
      </c>
      <c r="H76" s="19" t="s">
        <v>199</v>
      </c>
      <c r="I76" s="19" t="s">
        <v>175</v>
      </c>
    </row>
    <row r="77" spans="1:9" x14ac:dyDescent="0.25">
      <c r="A77" s="19" t="s">
        <v>292</v>
      </c>
      <c r="B77" s="19" t="s">
        <v>293</v>
      </c>
      <c r="C77" s="19" t="s">
        <v>199</v>
      </c>
      <c r="D77" s="19" t="s">
        <v>294</v>
      </c>
      <c r="F77" s="19" t="s">
        <v>292</v>
      </c>
      <c r="G77" s="19" t="s">
        <v>293</v>
      </c>
      <c r="H77" s="19" t="s">
        <v>199</v>
      </c>
      <c r="I77" s="19" t="s">
        <v>294</v>
      </c>
    </row>
    <row r="78" spans="1:9" x14ac:dyDescent="0.25">
      <c r="A78" s="19" t="s">
        <v>295</v>
      </c>
      <c r="B78" s="19" t="s">
        <v>296</v>
      </c>
      <c r="C78" s="19" t="s">
        <v>199</v>
      </c>
      <c r="D78" s="19" t="s">
        <v>297</v>
      </c>
      <c r="F78" s="19" t="s">
        <v>295</v>
      </c>
      <c r="G78" s="19" t="s">
        <v>296</v>
      </c>
      <c r="H78" s="19" t="s">
        <v>298</v>
      </c>
      <c r="I78" s="19" t="s">
        <v>299</v>
      </c>
    </row>
    <row r="79" spans="1:9" x14ac:dyDescent="0.25">
      <c r="A79" s="18">
        <v>39600</v>
      </c>
      <c r="B79" s="19" t="s">
        <v>166</v>
      </c>
      <c r="C79" s="19" t="s">
        <v>199</v>
      </c>
      <c r="D79" s="19" t="s">
        <v>168</v>
      </c>
      <c r="F79" s="18">
        <v>39600</v>
      </c>
      <c r="G79" s="19" t="s">
        <v>166</v>
      </c>
      <c r="H79" s="19" t="s">
        <v>199</v>
      </c>
      <c r="I79" s="19" t="s">
        <v>168</v>
      </c>
    </row>
    <row r="80" spans="1:9" x14ac:dyDescent="0.25">
      <c r="A80" s="18">
        <v>39630</v>
      </c>
      <c r="B80" s="19" t="s">
        <v>162</v>
      </c>
      <c r="C80" s="19" t="s">
        <v>199</v>
      </c>
      <c r="D80" s="19" t="s">
        <v>300</v>
      </c>
      <c r="F80" s="18">
        <v>39630</v>
      </c>
      <c r="G80" s="19" t="s">
        <v>162</v>
      </c>
      <c r="H80" s="19" t="s">
        <v>199</v>
      </c>
      <c r="I80" s="19" t="s">
        <v>300</v>
      </c>
    </row>
    <row r="81" spans="1:9" x14ac:dyDescent="0.25">
      <c r="A81" s="19" t="s">
        <v>301</v>
      </c>
      <c r="B81" s="19" t="s">
        <v>151</v>
      </c>
      <c r="C81" s="19" t="s">
        <v>168</v>
      </c>
      <c r="D81" s="19" t="s">
        <v>166</v>
      </c>
      <c r="F81" s="19" t="s">
        <v>301</v>
      </c>
      <c r="G81" s="19" t="s">
        <v>151</v>
      </c>
      <c r="H81" s="19" t="s">
        <v>168</v>
      </c>
      <c r="I81" s="19" t="s">
        <v>166</v>
      </c>
    </row>
    <row r="82" spans="1:9" x14ac:dyDescent="0.25">
      <c r="A82" s="18">
        <v>39692</v>
      </c>
      <c r="B82" s="19" t="s">
        <v>302</v>
      </c>
      <c r="C82" s="19" t="s">
        <v>293</v>
      </c>
      <c r="D82" s="19" t="s">
        <v>303</v>
      </c>
      <c r="F82" s="18">
        <v>39692</v>
      </c>
      <c r="G82" s="19" t="s">
        <v>302</v>
      </c>
      <c r="H82" s="19" t="s">
        <v>293</v>
      </c>
      <c r="I82" s="19" t="s">
        <v>303</v>
      </c>
    </row>
    <row r="83" spans="1:9" x14ac:dyDescent="0.25">
      <c r="A83" s="18">
        <v>39722</v>
      </c>
      <c r="B83" s="19" t="s">
        <v>304</v>
      </c>
      <c r="C83" s="19" t="s">
        <v>142</v>
      </c>
      <c r="D83" s="19" t="s">
        <v>305</v>
      </c>
      <c r="F83" s="18">
        <v>39722</v>
      </c>
      <c r="G83" s="19" t="s">
        <v>304</v>
      </c>
      <c r="H83" s="19" t="s">
        <v>142</v>
      </c>
      <c r="I83" s="19" t="s">
        <v>305</v>
      </c>
    </row>
    <row r="84" spans="1:9" x14ac:dyDescent="0.25">
      <c r="A84" s="18">
        <v>39753</v>
      </c>
      <c r="B84" s="19" t="s">
        <v>120</v>
      </c>
      <c r="C84" s="19" t="s">
        <v>133</v>
      </c>
      <c r="D84" s="19" t="s">
        <v>306</v>
      </c>
      <c r="F84" s="18">
        <v>39753</v>
      </c>
      <c r="G84" s="19" t="s">
        <v>120</v>
      </c>
      <c r="H84" s="19" t="s">
        <v>133</v>
      </c>
      <c r="I84" s="19" t="s">
        <v>306</v>
      </c>
    </row>
    <row r="85" spans="1:9" x14ac:dyDescent="0.25">
      <c r="A85" s="19" t="s">
        <v>307</v>
      </c>
      <c r="B85" s="19" t="s">
        <v>308</v>
      </c>
      <c r="C85" s="19" t="s">
        <v>109</v>
      </c>
      <c r="D85" s="19" t="s">
        <v>123</v>
      </c>
      <c r="F85" s="19" t="s">
        <v>307</v>
      </c>
      <c r="G85" s="19" t="s">
        <v>308</v>
      </c>
      <c r="H85" s="19" t="s">
        <v>109</v>
      </c>
      <c r="I85" s="19" t="s">
        <v>123</v>
      </c>
    </row>
    <row r="86" spans="1:9" x14ac:dyDescent="0.25">
      <c r="A86" s="18">
        <v>39814</v>
      </c>
      <c r="B86" s="19" t="s">
        <v>309</v>
      </c>
      <c r="C86" s="19" t="s">
        <v>310</v>
      </c>
      <c r="D86" s="19" t="s">
        <v>311</v>
      </c>
      <c r="F86" s="18">
        <v>39814</v>
      </c>
      <c r="G86" s="19" t="s">
        <v>309</v>
      </c>
      <c r="H86" s="19" t="s">
        <v>310</v>
      </c>
      <c r="I86" s="19" t="s">
        <v>311</v>
      </c>
    </row>
    <row r="87" spans="1:9" x14ac:dyDescent="0.25">
      <c r="A87" s="19" t="s">
        <v>312</v>
      </c>
      <c r="B87" s="19" t="s">
        <v>313</v>
      </c>
      <c r="C87" s="19" t="s">
        <v>314</v>
      </c>
      <c r="D87" s="19" t="s">
        <v>315</v>
      </c>
      <c r="F87" s="19" t="s">
        <v>312</v>
      </c>
      <c r="G87" s="19" t="s">
        <v>313</v>
      </c>
      <c r="H87" s="19" t="s">
        <v>316</v>
      </c>
      <c r="I87" s="19" t="s">
        <v>317</v>
      </c>
    </row>
    <row r="88" spans="1:9" x14ac:dyDescent="0.25">
      <c r="A88" s="18">
        <v>39873</v>
      </c>
      <c r="B88" s="19" t="s">
        <v>318</v>
      </c>
      <c r="C88" s="19" t="s">
        <v>319</v>
      </c>
      <c r="D88" s="19" t="s">
        <v>320</v>
      </c>
      <c r="F88" s="18">
        <v>39873</v>
      </c>
      <c r="G88" s="19" t="s">
        <v>318</v>
      </c>
      <c r="H88" s="19" t="s">
        <v>321</v>
      </c>
      <c r="I88" s="19" t="s">
        <v>322</v>
      </c>
    </row>
    <row r="89" spans="1:9" x14ac:dyDescent="0.25">
      <c r="A89" s="19" t="s">
        <v>323</v>
      </c>
      <c r="B89" s="19" t="s">
        <v>324</v>
      </c>
      <c r="C89" s="19" t="s">
        <v>319</v>
      </c>
      <c r="D89" s="19" t="s">
        <v>308</v>
      </c>
      <c r="F89" s="19" t="s">
        <v>323</v>
      </c>
      <c r="G89" s="19" t="s">
        <v>324</v>
      </c>
      <c r="H89" s="19" t="s">
        <v>321</v>
      </c>
      <c r="I89" s="19" t="s">
        <v>325</v>
      </c>
    </row>
    <row r="90" spans="1:9" x14ac:dyDescent="0.25">
      <c r="A90" s="19" t="s">
        <v>326</v>
      </c>
      <c r="B90" s="19" t="s">
        <v>327</v>
      </c>
      <c r="C90" s="19" t="s">
        <v>328</v>
      </c>
      <c r="D90" s="19" t="s">
        <v>329</v>
      </c>
      <c r="F90" s="19" t="s">
        <v>326</v>
      </c>
      <c r="G90" s="19" t="s">
        <v>327</v>
      </c>
      <c r="H90" s="19" t="s">
        <v>330</v>
      </c>
      <c r="I90" s="19" t="s">
        <v>331</v>
      </c>
    </row>
    <row r="91" spans="1:9" x14ac:dyDescent="0.25">
      <c r="A91" s="18">
        <v>39965</v>
      </c>
      <c r="B91" s="19" t="s">
        <v>332</v>
      </c>
      <c r="C91" s="19" t="s">
        <v>319</v>
      </c>
      <c r="D91" s="19" t="s">
        <v>333</v>
      </c>
      <c r="F91" s="18">
        <v>39965</v>
      </c>
      <c r="G91" s="19" t="s">
        <v>332</v>
      </c>
      <c r="H91" s="19" t="s">
        <v>330</v>
      </c>
      <c r="I91" s="19" t="s">
        <v>334</v>
      </c>
    </row>
    <row r="92" spans="1:9" x14ac:dyDescent="0.25">
      <c r="A92" s="18">
        <v>39995</v>
      </c>
      <c r="B92" s="19" t="s">
        <v>335</v>
      </c>
      <c r="C92" s="19" t="s">
        <v>336</v>
      </c>
      <c r="D92" s="19" t="s">
        <v>337</v>
      </c>
      <c r="F92" s="18">
        <v>39995</v>
      </c>
      <c r="G92" s="19" t="s">
        <v>335</v>
      </c>
      <c r="H92" s="19" t="s">
        <v>336</v>
      </c>
      <c r="I92" s="19" t="s">
        <v>337</v>
      </c>
    </row>
    <row r="93" spans="1:9" x14ac:dyDescent="0.25">
      <c r="A93" s="19" t="s">
        <v>338</v>
      </c>
      <c r="B93" s="19" t="s">
        <v>339</v>
      </c>
      <c r="C93" s="19" t="s">
        <v>340</v>
      </c>
      <c r="D93" s="19" t="s">
        <v>341</v>
      </c>
      <c r="F93" s="19" t="s">
        <v>338</v>
      </c>
      <c r="G93" s="19" t="s">
        <v>339</v>
      </c>
      <c r="H93" s="19" t="s">
        <v>340</v>
      </c>
      <c r="I93" s="19" t="s">
        <v>341</v>
      </c>
    </row>
    <row r="94" spans="1:9" x14ac:dyDescent="0.25">
      <c r="A94" s="18">
        <v>40057</v>
      </c>
      <c r="B94" s="19" t="s">
        <v>319</v>
      </c>
      <c r="C94" s="19" t="s">
        <v>342</v>
      </c>
      <c r="D94" s="19" t="s">
        <v>343</v>
      </c>
      <c r="F94" s="18">
        <v>40057</v>
      </c>
      <c r="G94" s="19" t="s">
        <v>319</v>
      </c>
      <c r="H94" s="19" t="s">
        <v>342</v>
      </c>
      <c r="I94" s="19" t="s">
        <v>343</v>
      </c>
    </row>
    <row r="95" spans="1:9" x14ac:dyDescent="0.25">
      <c r="A95" s="18">
        <v>40087</v>
      </c>
      <c r="B95" s="19" t="s">
        <v>344</v>
      </c>
      <c r="C95" s="19" t="s">
        <v>126</v>
      </c>
      <c r="D95" s="19" t="s">
        <v>345</v>
      </c>
      <c r="F95" s="18">
        <v>40087</v>
      </c>
      <c r="G95" s="19" t="s">
        <v>344</v>
      </c>
      <c r="H95" s="19" t="s">
        <v>126</v>
      </c>
      <c r="I95" s="19" t="s">
        <v>345</v>
      </c>
    </row>
    <row r="96" spans="1:9" x14ac:dyDescent="0.25">
      <c r="A96" s="18">
        <v>40118</v>
      </c>
      <c r="B96" s="19" t="s">
        <v>119</v>
      </c>
      <c r="C96" s="19" t="s">
        <v>136</v>
      </c>
      <c r="D96" s="19" t="s">
        <v>131</v>
      </c>
      <c r="F96" s="18">
        <v>40118</v>
      </c>
      <c r="G96" s="19" t="s">
        <v>124</v>
      </c>
      <c r="H96" s="19" t="s">
        <v>137</v>
      </c>
      <c r="I96" s="19" t="s">
        <v>108</v>
      </c>
    </row>
    <row r="97" spans="1:9" x14ac:dyDescent="0.25">
      <c r="A97" s="19" t="s">
        <v>346</v>
      </c>
      <c r="B97" s="19" t="s">
        <v>97</v>
      </c>
      <c r="C97" s="19" t="s">
        <v>137</v>
      </c>
      <c r="D97" s="19" t="s">
        <v>347</v>
      </c>
      <c r="F97" s="19" t="s">
        <v>346</v>
      </c>
      <c r="G97" s="19" t="s">
        <v>97</v>
      </c>
      <c r="H97" s="19" t="s">
        <v>348</v>
      </c>
      <c r="I97" s="19" t="s">
        <v>349</v>
      </c>
    </row>
    <row r="98" spans="1:9" x14ac:dyDescent="0.25">
      <c r="A98" s="18">
        <v>40179</v>
      </c>
      <c r="B98" s="19" t="s">
        <v>350</v>
      </c>
      <c r="C98" s="19" t="s">
        <v>351</v>
      </c>
      <c r="D98" s="19" t="s">
        <v>352</v>
      </c>
      <c r="F98" s="18">
        <v>40179</v>
      </c>
      <c r="G98" s="19" t="s">
        <v>353</v>
      </c>
      <c r="H98" s="19" t="s">
        <v>354</v>
      </c>
      <c r="I98" s="19" t="s">
        <v>355</v>
      </c>
    </row>
    <row r="99" spans="1:9" x14ac:dyDescent="0.25">
      <c r="A99" s="19" t="s">
        <v>356</v>
      </c>
      <c r="B99" s="19" t="s">
        <v>357</v>
      </c>
      <c r="C99" s="19" t="s">
        <v>159</v>
      </c>
      <c r="D99" s="19" t="s">
        <v>358</v>
      </c>
      <c r="F99" s="19" t="s">
        <v>356</v>
      </c>
      <c r="G99" s="19" t="s">
        <v>355</v>
      </c>
      <c r="H99" s="19" t="s">
        <v>359</v>
      </c>
      <c r="I99" s="19" t="s">
        <v>154</v>
      </c>
    </row>
    <row r="100" spans="1:9" x14ac:dyDescent="0.25">
      <c r="A100" s="18">
        <v>40238</v>
      </c>
      <c r="B100" s="19" t="s">
        <v>154</v>
      </c>
      <c r="C100" s="19" t="s">
        <v>360</v>
      </c>
      <c r="D100" s="19" t="s">
        <v>361</v>
      </c>
      <c r="F100" s="18">
        <v>40238</v>
      </c>
      <c r="G100" s="19" t="s">
        <v>154</v>
      </c>
      <c r="H100" s="19" t="s">
        <v>360</v>
      </c>
      <c r="I100" s="19" t="s">
        <v>361</v>
      </c>
    </row>
    <row r="101" spans="1:9" x14ac:dyDescent="0.25">
      <c r="A101" s="19" t="s">
        <v>362</v>
      </c>
      <c r="B101" s="19" t="s">
        <v>363</v>
      </c>
      <c r="C101" s="19" t="s">
        <v>364</v>
      </c>
      <c r="D101" s="19" t="s">
        <v>365</v>
      </c>
      <c r="F101" s="19" t="s">
        <v>362</v>
      </c>
      <c r="G101" s="19" t="s">
        <v>366</v>
      </c>
      <c r="H101" s="19" t="s">
        <v>367</v>
      </c>
      <c r="I101" s="19" t="s">
        <v>368</v>
      </c>
    </row>
    <row r="102" spans="1:9" x14ac:dyDescent="0.25">
      <c r="A102" s="19" t="s">
        <v>369</v>
      </c>
      <c r="B102" s="19" t="s">
        <v>147</v>
      </c>
      <c r="C102" s="19" t="s">
        <v>370</v>
      </c>
      <c r="D102" s="19" t="s">
        <v>371</v>
      </c>
      <c r="F102" s="19" t="s">
        <v>369</v>
      </c>
      <c r="G102" s="19" t="s">
        <v>147</v>
      </c>
      <c r="H102" s="19" t="s">
        <v>161</v>
      </c>
      <c r="I102" s="19" t="s">
        <v>151</v>
      </c>
    </row>
    <row r="103" spans="1:9" x14ac:dyDescent="0.25">
      <c r="A103" s="18">
        <v>40330</v>
      </c>
      <c r="B103" s="19" t="s">
        <v>372</v>
      </c>
      <c r="C103" s="19" t="s">
        <v>161</v>
      </c>
      <c r="D103" s="19" t="s">
        <v>373</v>
      </c>
      <c r="F103" s="18">
        <v>40330</v>
      </c>
      <c r="G103" s="19" t="s">
        <v>359</v>
      </c>
      <c r="H103" s="19" t="s">
        <v>374</v>
      </c>
      <c r="I103" s="19" t="s">
        <v>375</v>
      </c>
    </row>
    <row r="104" spans="1:9" x14ac:dyDescent="0.25">
      <c r="A104" s="18">
        <v>40360</v>
      </c>
      <c r="B104" s="19" t="s">
        <v>159</v>
      </c>
      <c r="C104" s="19" t="s">
        <v>376</v>
      </c>
      <c r="D104" s="19" t="s">
        <v>377</v>
      </c>
      <c r="F104" s="18">
        <v>40360</v>
      </c>
      <c r="G104" s="19" t="s">
        <v>159</v>
      </c>
      <c r="H104" s="19" t="s">
        <v>376</v>
      </c>
      <c r="I104" s="19" t="s">
        <v>377</v>
      </c>
    </row>
    <row r="105" spans="1:9" x14ac:dyDescent="0.25">
      <c r="A105" s="19" t="s">
        <v>378</v>
      </c>
      <c r="B105" s="19" t="s">
        <v>379</v>
      </c>
      <c r="C105" s="19" t="s">
        <v>380</v>
      </c>
      <c r="D105" s="19" t="s">
        <v>381</v>
      </c>
      <c r="F105" s="19" t="s">
        <v>378</v>
      </c>
      <c r="G105" s="19" t="s">
        <v>379</v>
      </c>
      <c r="H105" s="19" t="s">
        <v>380</v>
      </c>
      <c r="I105" s="19" t="s">
        <v>381</v>
      </c>
    </row>
    <row r="106" spans="1:9" x14ac:dyDescent="0.25">
      <c r="A106" s="18">
        <v>40422</v>
      </c>
      <c r="B106" s="19" t="s">
        <v>382</v>
      </c>
      <c r="C106" s="19" t="s">
        <v>372</v>
      </c>
      <c r="D106" s="19" t="s">
        <v>383</v>
      </c>
      <c r="F106" s="18">
        <v>40422</v>
      </c>
      <c r="G106" s="19" t="s">
        <v>382</v>
      </c>
      <c r="H106" s="19" t="s">
        <v>372</v>
      </c>
      <c r="I106" s="19" t="s">
        <v>383</v>
      </c>
    </row>
    <row r="107" spans="1:9" x14ac:dyDescent="0.25">
      <c r="A107" s="18">
        <v>40452</v>
      </c>
      <c r="B107" s="19" t="s">
        <v>384</v>
      </c>
      <c r="C107" s="19" t="s">
        <v>376</v>
      </c>
      <c r="D107" s="19" t="s">
        <v>365</v>
      </c>
      <c r="F107" s="18">
        <v>40452</v>
      </c>
      <c r="G107" s="19" t="s">
        <v>385</v>
      </c>
      <c r="H107" s="19" t="s">
        <v>386</v>
      </c>
      <c r="I107" s="19" t="s">
        <v>387</v>
      </c>
    </row>
    <row r="108" spans="1:9" x14ac:dyDescent="0.25">
      <c r="A108" s="18">
        <v>40483</v>
      </c>
      <c r="B108" s="19" t="s">
        <v>388</v>
      </c>
      <c r="C108" s="19" t="s">
        <v>91</v>
      </c>
      <c r="D108" s="19" t="s">
        <v>151</v>
      </c>
      <c r="F108" s="18">
        <v>40483</v>
      </c>
      <c r="G108" s="19" t="s">
        <v>388</v>
      </c>
      <c r="H108" s="19" t="s">
        <v>91</v>
      </c>
      <c r="I108" s="19" t="s">
        <v>151</v>
      </c>
    </row>
    <row r="109" spans="1:9" x14ac:dyDescent="0.25">
      <c r="A109" s="19" t="s">
        <v>389</v>
      </c>
      <c r="B109" s="19" t="s">
        <v>360</v>
      </c>
      <c r="C109" s="19" t="s">
        <v>390</v>
      </c>
      <c r="D109" s="19" t="s">
        <v>162</v>
      </c>
      <c r="F109" s="19" t="s">
        <v>389</v>
      </c>
      <c r="G109" s="19" t="s">
        <v>360</v>
      </c>
      <c r="H109" s="19" t="s">
        <v>390</v>
      </c>
      <c r="I109" s="19" t="s">
        <v>162</v>
      </c>
    </row>
    <row r="110" spans="1:9" x14ac:dyDescent="0.25">
      <c r="A110" s="18">
        <v>40544</v>
      </c>
      <c r="B110" s="19" t="s">
        <v>165</v>
      </c>
      <c r="C110" s="19" t="s">
        <v>166</v>
      </c>
      <c r="D110" s="19" t="s">
        <v>391</v>
      </c>
      <c r="F110" s="18">
        <v>40544</v>
      </c>
      <c r="G110" s="19" t="s">
        <v>165</v>
      </c>
      <c r="H110" s="19" t="s">
        <v>166</v>
      </c>
      <c r="I110" s="19" t="s">
        <v>391</v>
      </c>
    </row>
    <row r="111" spans="1:9" x14ac:dyDescent="0.25">
      <c r="A111" s="19" t="s">
        <v>392</v>
      </c>
      <c r="B111" s="19" t="s">
        <v>290</v>
      </c>
      <c r="C111" s="19" t="s">
        <v>393</v>
      </c>
      <c r="D111" s="19" t="s">
        <v>394</v>
      </c>
      <c r="F111" s="19" t="s">
        <v>392</v>
      </c>
      <c r="G111" s="19" t="s">
        <v>167</v>
      </c>
      <c r="H111" s="19" t="s">
        <v>395</v>
      </c>
      <c r="I111" s="19" t="s">
        <v>163</v>
      </c>
    </row>
    <row r="112" spans="1:9" x14ac:dyDescent="0.25">
      <c r="A112" s="18">
        <v>40603</v>
      </c>
      <c r="B112" s="19" t="s">
        <v>396</v>
      </c>
      <c r="C112" s="19" t="s">
        <v>397</v>
      </c>
      <c r="D112" s="19" t="s">
        <v>169</v>
      </c>
      <c r="F112" s="18">
        <v>40603</v>
      </c>
      <c r="G112" s="19" t="s">
        <v>398</v>
      </c>
      <c r="H112" s="19" t="s">
        <v>399</v>
      </c>
      <c r="I112" s="19" t="s">
        <v>400</v>
      </c>
    </row>
    <row r="113" spans="1:11" x14ac:dyDescent="0.25">
      <c r="A113" s="19" t="s">
        <v>401</v>
      </c>
      <c r="B113" s="19" t="s">
        <v>402</v>
      </c>
      <c r="C113" s="19" t="s">
        <v>403</v>
      </c>
      <c r="D113" s="19" t="s">
        <v>404</v>
      </c>
      <c r="F113" s="19" t="s">
        <v>401</v>
      </c>
      <c r="G113" s="19" t="s">
        <v>405</v>
      </c>
      <c r="H113" s="19" t="s">
        <v>406</v>
      </c>
      <c r="I113" s="19" t="s">
        <v>407</v>
      </c>
    </row>
    <row r="114" spans="1:11" x14ac:dyDescent="0.25">
      <c r="A114" s="19" t="s">
        <v>408</v>
      </c>
      <c r="B114" s="19" t="s">
        <v>282</v>
      </c>
      <c r="C114" s="19" t="s">
        <v>409</v>
      </c>
      <c r="D114" s="19" t="s">
        <v>410</v>
      </c>
      <c r="F114" s="19" t="s">
        <v>408</v>
      </c>
      <c r="G114" s="19" t="s">
        <v>411</v>
      </c>
      <c r="H114" s="19" t="s">
        <v>412</v>
      </c>
      <c r="I114" s="19" t="s">
        <v>413</v>
      </c>
    </row>
    <row r="115" spans="1:11" x14ac:dyDescent="0.25">
      <c r="A115" s="18">
        <v>40695</v>
      </c>
      <c r="B115" s="19" t="s">
        <v>409</v>
      </c>
      <c r="C115" s="19" t="s">
        <v>414</v>
      </c>
      <c r="D115" s="19" t="s">
        <v>415</v>
      </c>
      <c r="F115" s="18">
        <v>40695</v>
      </c>
      <c r="G115" s="19" t="s">
        <v>409</v>
      </c>
      <c r="H115" s="19" t="s">
        <v>414</v>
      </c>
      <c r="I115" s="19" t="s">
        <v>415</v>
      </c>
    </row>
    <row r="116" spans="1:11" x14ac:dyDescent="0.25">
      <c r="A116" s="18">
        <v>40725</v>
      </c>
      <c r="B116" s="19" t="s">
        <v>416</v>
      </c>
      <c r="C116" s="19" t="s">
        <v>417</v>
      </c>
      <c r="D116" s="19" t="s">
        <v>418</v>
      </c>
      <c r="F116" s="18">
        <v>40725</v>
      </c>
      <c r="G116" s="19" t="s">
        <v>416</v>
      </c>
      <c r="H116" s="19" t="s">
        <v>417</v>
      </c>
      <c r="I116" s="19" t="s">
        <v>418</v>
      </c>
    </row>
    <row r="117" spans="1:11" x14ac:dyDescent="0.25">
      <c r="A117" s="19" t="s">
        <v>419</v>
      </c>
      <c r="B117" s="19" t="s">
        <v>420</v>
      </c>
      <c r="C117" s="19" t="s">
        <v>421</v>
      </c>
      <c r="D117" s="19" t="s">
        <v>176</v>
      </c>
      <c r="F117" s="19" t="s">
        <v>419</v>
      </c>
      <c r="G117" s="19" t="s">
        <v>422</v>
      </c>
      <c r="H117" s="19" t="s">
        <v>423</v>
      </c>
      <c r="I117" s="19" t="s">
        <v>424</v>
      </c>
    </row>
    <row r="118" spans="1:11" x14ac:dyDescent="0.25">
      <c r="A118" s="18">
        <v>40787</v>
      </c>
      <c r="B118" s="19" t="s">
        <v>425</v>
      </c>
      <c r="C118" s="19" t="s">
        <v>426</v>
      </c>
      <c r="D118" s="19" t="s">
        <v>427</v>
      </c>
      <c r="F118" s="18">
        <v>40787</v>
      </c>
      <c r="G118" s="19" t="s">
        <v>428</v>
      </c>
      <c r="H118" s="19" t="s">
        <v>429</v>
      </c>
      <c r="I118" s="19" t="s">
        <v>430</v>
      </c>
    </row>
    <row r="119" spans="1:11" x14ac:dyDescent="0.25">
      <c r="A119" s="18">
        <v>40817</v>
      </c>
      <c r="B119" s="19" t="s">
        <v>412</v>
      </c>
      <c r="C119" s="19" t="s">
        <v>431</v>
      </c>
      <c r="D119" s="19" t="s">
        <v>168</v>
      </c>
      <c r="F119" s="18">
        <v>40817</v>
      </c>
      <c r="G119" s="19" t="s">
        <v>432</v>
      </c>
      <c r="H119" s="19" t="s">
        <v>418</v>
      </c>
      <c r="I119" s="19" t="s">
        <v>416</v>
      </c>
    </row>
    <row r="120" spans="1:11" x14ac:dyDescent="0.25">
      <c r="A120" s="18">
        <v>40848</v>
      </c>
      <c r="B120" s="19" t="s">
        <v>433</v>
      </c>
      <c r="C120" s="19" t="s">
        <v>434</v>
      </c>
      <c r="D120" s="19" t="s">
        <v>291</v>
      </c>
      <c r="F120" s="18">
        <v>40848</v>
      </c>
      <c r="G120" s="19" t="s">
        <v>433</v>
      </c>
      <c r="H120" s="19" t="s">
        <v>434</v>
      </c>
      <c r="I120" s="19" t="s">
        <v>291</v>
      </c>
    </row>
    <row r="121" spans="1:11" x14ac:dyDescent="0.25">
      <c r="A121" s="19" t="s">
        <v>435</v>
      </c>
      <c r="B121" s="19" t="s">
        <v>436</v>
      </c>
      <c r="C121" s="19" t="s">
        <v>437</v>
      </c>
      <c r="D121" s="19" t="s">
        <v>438</v>
      </c>
      <c r="F121" s="19" t="s">
        <v>435</v>
      </c>
      <c r="G121" s="19" t="s">
        <v>436</v>
      </c>
      <c r="H121" s="19" t="s">
        <v>437</v>
      </c>
      <c r="I121" s="19" t="s">
        <v>438</v>
      </c>
    </row>
    <row r="122" spans="1:11" x14ac:dyDescent="0.25">
      <c r="A122" s="18">
        <v>40909</v>
      </c>
      <c r="B122" s="19" t="s">
        <v>166</v>
      </c>
      <c r="C122" s="19" t="s">
        <v>163</v>
      </c>
      <c r="D122" s="19" t="s">
        <v>167</v>
      </c>
      <c r="F122" s="18">
        <v>40909</v>
      </c>
      <c r="G122" s="19" t="s">
        <v>166</v>
      </c>
      <c r="H122" s="19" t="s">
        <v>163</v>
      </c>
      <c r="I122" s="19" t="s">
        <v>167</v>
      </c>
    </row>
    <row r="123" spans="1:11" x14ac:dyDescent="0.25">
      <c r="A123" s="19" t="s">
        <v>439</v>
      </c>
      <c r="B123" s="19" t="s">
        <v>440</v>
      </c>
      <c r="C123" s="19" t="s">
        <v>441</v>
      </c>
      <c r="D123" s="19" t="s">
        <v>442</v>
      </c>
      <c r="F123" s="19" t="s">
        <v>439</v>
      </c>
      <c r="G123" s="19" t="s">
        <v>164</v>
      </c>
      <c r="H123" s="19" t="s">
        <v>443</v>
      </c>
      <c r="I123" s="19" t="s">
        <v>444</v>
      </c>
    </row>
    <row r="124" spans="1:11" x14ac:dyDescent="0.25">
      <c r="A124" s="18">
        <v>40969</v>
      </c>
      <c r="B124" s="19" t="s">
        <v>445</v>
      </c>
      <c r="C124" s="19" t="s">
        <v>446</v>
      </c>
      <c r="D124" s="19" t="s">
        <v>447</v>
      </c>
      <c r="F124" s="18">
        <v>40969</v>
      </c>
      <c r="G124" s="19" t="s">
        <v>448</v>
      </c>
      <c r="H124" s="19" t="s">
        <v>449</v>
      </c>
      <c r="I124" s="19" t="s">
        <v>450</v>
      </c>
      <c r="K124" s="10"/>
    </row>
    <row r="125" spans="1:11" x14ac:dyDescent="0.25">
      <c r="A125" s="19" t="s">
        <v>451</v>
      </c>
      <c r="B125" s="19" t="s">
        <v>452</v>
      </c>
      <c r="C125" s="19" t="s">
        <v>453</v>
      </c>
      <c r="D125" s="19" t="s">
        <v>454</v>
      </c>
      <c r="F125" s="19" t="s">
        <v>451</v>
      </c>
      <c r="G125" s="19" t="s">
        <v>440</v>
      </c>
      <c r="H125" s="19" t="s">
        <v>441</v>
      </c>
      <c r="I125" s="19" t="s">
        <v>442</v>
      </c>
      <c r="K125" s="10"/>
    </row>
    <row r="126" spans="1:11" x14ac:dyDescent="0.25">
      <c r="A126" s="19" t="s">
        <v>455</v>
      </c>
      <c r="B126" s="19" t="s">
        <v>456</v>
      </c>
      <c r="C126" s="19" t="s">
        <v>457</v>
      </c>
      <c r="D126" s="19" t="s">
        <v>458</v>
      </c>
      <c r="F126" s="19" t="s">
        <v>455</v>
      </c>
      <c r="G126" s="19" t="s">
        <v>458</v>
      </c>
      <c r="H126" s="19" t="s">
        <v>459</v>
      </c>
      <c r="I126" s="19" t="s">
        <v>457</v>
      </c>
    </row>
    <row r="127" spans="1:11" x14ac:dyDescent="0.25">
      <c r="A127" s="18">
        <v>41061</v>
      </c>
      <c r="B127" s="19" t="s">
        <v>460</v>
      </c>
      <c r="C127" s="19" t="s">
        <v>461</v>
      </c>
      <c r="D127" s="19" t="s">
        <v>462</v>
      </c>
      <c r="F127" s="18">
        <v>41061</v>
      </c>
      <c r="G127" s="19" t="s">
        <v>460</v>
      </c>
      <c r="H127" s="19" t="s">
        <v>461</v>
      </c>
      <c r="I127" s="19" t="s">
        <v>462</v>
      </c>
      <c r="K127" s="10"/>
    </row>
    <row r="128" spans="1:11" x14ac:dyDescent="0.25">
      <c r="A128" s="18">
        <v>41091</v>
      </c>
      <c r="B128" s="19" t="s">
        <v>463</v>
      </c>
      <c r="C128" s="19" t="s">
        <v>464</v>
      </c>
      <c r="D128" s="19" t="s">
        <v>465</v>
      </c>
      <c r="F128" s="18">
        <v>41091</v>
      </c>
      <c r="G128" s="19" t="s">
        <v>466</v>
      </c>
      <c r="H128" s="19" t="s">
        <v>154</v>
      </c>
      <c r="I128" s="19" t="s">
        <v>467</v>
      </c>
      <c r="K128" s="10"/>
    </row>
    <row r="129" spans="1:14" x14ac:dyDescent="0.25">
      <c r="A129" s="18">
        <v>41122</v>
      </c>
      <c r="B129" s="20" t="s">
        <v>468</v>
      </c>
      <c r="C129" s="20" t="s">
        <v>469</v>
      </c>
      <c r="D129" s="20" t="s">
        <v>470</v>
      </c>
      <c r="F129" s="18">
        <v>41122</v>
      </c>
      <c r="G129" s="20" t="s">
        <v>470</v>
      </c>
      <c r="H129" s="20" t="s">
        <v>471</v>
      </c>
      <c r="I129" s="20" t="s">
        <v>469</v>
      </c>
      <c r="K129" s="10"/>
    </row>
    <row r="130" spans="1:14" x14ac:dyDescent="0.25">
      <c r="A130" s="18">
        <v>41153</v>
      </c>
      <c r="B130" s="20" t="s">
        <v>144</v>
      </c>
      <c r="C130" s="20" t="s">
        <v>146</v>
      </c>
      <c r="D130" s="20" t="s">
        <v>472</v>
      </c>
      <c r="F130" s="18">
        <v>41153</v>
      </c>
      <c r="G130" s="20" t="s">
        <v>473</v>
      </c>
      <c r="H130" s="20" t="s">
        <v>474</v>
      </c>
      <c r="I130" s="20" t="s">
        <v>475</v>
      </c>
      <c r="K130" s="10"/>
    </row>
    <row r="131" spans="1:14" x14ac:dyDescent="0.25">
      <c r="A131" s="18">
        <v>41183</v>
      </c>
      <c r="B131" s="20" t="s">
        <v>476</v>
      </c>
      <c r="C131" s="20" t="s">
        <v>477</v>
      </c>
      <c r="D131" s="20" t="s">
        <v>478</v>
      </c>
      <c r="F131" s="18">
        <v>41183</v>
      </c>
      <c r="G131" s="20" t="s">
        <v>479</v>
      </c>
      <c r="H131" s="20" t="s">
        <v>480</v>
      </c>
      <c r="I131" s="20" t="s">
        <v>481</v>
      </c>
      <c r="K131" s="10"/>
    </row>
    <row r="132" spans="1:14" x14ac:dyDescent="0.25">
      <c r="A132" s="18">
        <v>41214</v>
      </c>
      <c r="B132" s="20" t="s">
        <v>482</v>
      </c>
      <c r="C132" s="20" t="s">
        <v>144</v>
      </c>
      <c r="D132" s="20" t="s">
        <v>483</v>
      </c>
      <c r="F132" s="18">
        <v>41214</v>
      </c>
      <c r="G132" s="20" t="s">
        <v>484</v>
      </c>
      <c r="H132" s="20" t="s">
        <v>144</v>
      </c>
      <c r="I132" s="20" t="s">
        <v>485</v>
      </c>
      <c r="K132" s="10"/>
    </row>
    <row r="133" spans="1:14" x14ac:dyDescent="0.25">
      <c r="A133" s="18">
        <v>41244</v>
      </c>
      <c r="B133" s="20" t="s">
        <v>486</v>
      </c>
      <c r="C133" s="20" t="s">
        <v>487</v>
      </c>
      <c r="D133" s="20" t="s">
        <v>488</v>
      </c>
      <c r="F133" s="18">
        <v>41244</v>
      </c>
      <c r="G133" s="20" t="s">
        <v>489</v>
      </c>
      <c r="H133" s="20" t="s">
        <v>355</v>
      </c>
      <c r="I133" s="20" t="s">
        <v>490</v>
      </c>
      <c r="K133" s="10"/>
    </row>
    <row r="134" spans="1:14" x14ac:dyDescent="0.25">
      <c r="K134" s="10"/>
    </row>
    <row r="135" spans="1:14" x14ac:dyDescent="0.25">
      <c r="K135" t="s">
        <v>491</v>
      </c>
      <c r="L135" t="s">
        <v>265</v>
      </c>
      <c r="M135" t="s">
        <v>492</v>
      </c>
      <c r="N135" t="s">
        <v>493</v>
      </c>
    </row>
    <row r="136" spans="1:14" x14ac:dyDescent="0.25">
      <c r="K136" s="10">
        <v>41275</v>
      </c>
      <c r="L136" t="s">
        <v>494</v>
      </c>
      <c r="M136" t="s">
        <v>495</v>
      </c>
      <c r="N136" t="s">
        <v>496</v>
      </c>
    </row>
    <row r="137" spans="1:14" x14ac:dyDescent="0.25">
      <c r="K137" t="s">
        <v>497</v>
      </c>
      <c r="L137" t="s">
        <v>498</v>
      </c>
      <c r="M137" t="s">
        <v>495</v>
      </c>
      <c r="N137" t="s">
        <v>499</v>
      </c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28"/>
  <sheetViews>
    <sheetView topLeftCell="A97" workbookViewId="0">
      <selection activeCell="I118" sqref="I118"/>
    </sheetView>
  </sheetViews>
  <sheetFormatPr baseColWidth="10" defaultColWidth="11.42578125" defaultRowHeight="15" x14ac:dyDescent="0.25"/>
  <cols>
    <col min="1" max="1" width="11.42578125" style="27"/>
  </cols>
  <sheetData>
    <row r="1" spans="1:4" ht="31.5" x14ac:dyDescent="0.5">
      <c r="A1" s="23" t="s">
        <v>500</v>
      </c>
    </row>
    <row r="2" spans="1:4" ht="16.5" thickBot="1" x14ac:dyDescent="0.3">
      <c r="A2" s="24" t="s">
        <v>501</v>
      </c>
    </row>
    <row r="3" spans="1:4" ht="15.75" thickBot="1" x14ac:dyDescent="0.3">
      <c r="A3" s="25" t="s">
        <v>1</v>
      </c>
      <c r="B3" s="21" t="s">
        <v>15</v>
      </c>
      <c r="C3" s="21" t="s">
        <v>16</v>
      </c>
      <c r="D3" s="21" t="s">
        <v>502</v>
      </c>
    </row>
    <row r="4" spans="1:4" ht="15.75" thickBot="1" x14ac:dyDescent="0.3">
      <c r="A4" s="26">
        <v>39295</v>
      </c>
      <c r="B4" s="21">
        <v>1.96898843219296</v>
      </c>
      <c r="C4" s="21">
        <v>2.2151119862170798</v>
      </c>
      <c r="D4" s="21">
        <v>2.0920502092050199</v>
      </c>
    </row>
    <row r="5" spans="1:4" ht="15.75" thickBot="1" x14ac:dyDescent="0.3">
      <c r="A5" s="26">
        <v>39326</v>
      </c>
      <c r="B5" s="21">
        <v>1.97247309492533</v>
      </c>
      <c r="C5" s="21">
        <v>2.2217276604133902</v>
      </c>
      <c r="D5" s="21">
        <v>2.09710037766936</v>
      </c>
    </row>
    <row r="6" spans="1:4" ht="15.75" thickBot="1" x14ac:dyDescent="0.3">
      <c r="A6" s="26">
        <v>39356</v>
      </c>
      <c r="B6" s="21">
        <v>1.90698593830542</v>
      </c>
      <c r="C6" s="21">
        <v>2.1604581125443398</v>
      </c>
      <c r="D6" s="21">
        <v>2.03372202542488</v>
      </c>
    </row>
    <row r="7" spans="1:4" ht="15.75" thickBot="1" x14ac:dyDescent="0.3">
      <c r="A7" s="26">
        <v>39387</v>
      </c>
      <c r="B7" s="21">
        <v>1.9068499406911199</v>
      </c>
      <c r="C7" s="21">
        <v>2.16027687386004</v>
      </c>
      <c r="D7" s="21">
        <v>2.0335634072755799</v>
      </c>
    </row>
    <row r="8" spans="1:4" ht="15.75" thickBot="1" x14ac:dyDescent="0.3">
      <c r="A8" s="26">
        <v>39417</v>
      </c>
      <c r="B8" s="21">
        <v>1.89714153634274</v>
      </c>
      <c r="C8" s="21">
        <v>2.1510183008733001</v>
      </c>
      <c r="D8" s="21">
        <v>2.0240799186080198</v>
      </c>
    </row>
    <row r="9" spans="1:4" ht="15.75" thickBot="1" x14ac:dyDescent="0.3">
      <c r="A9" s="26">
        <v>39448</v>
      </c>
      <c r="B9" s="21">
        <v>2.0703667432822201</v>
      </c>
      <c r="C9" s="21">
        <v>2.2918440233442099</v>
      </c>
      <c r="D9" s="21">
        <v>2.1811053833132199</v>
      </c>
    </row>
    <row r="10" spans="1:4" ht="15.75" thickBot="1" x14ac:dyDescent="0.3">
      <c r="A10" s="26">
        <v>39479</v>
      </c>
      <c r="B10" s="21">
        <v>2.2293074394872101</v>
      </c>
      <c r="C10" s="21">
        <v>2.4993903874600001</v>
      </c>
      <c r="D10" s="21">
        <v>2.3643489134736</v>
      </c>
    </row>
    <row r="11" spans="1:4" ht="15.75" thickBot="1" x14ac:dyDescent="0.3">
      <c r="A11" s="26">
        <v>39508</v>
      </c>
      <c r="B11" s="21">
        <v>2.2010489763388601</v>
      </c>
      <c r="C11" s="21">
        <v>2.5536300435226602</v>
      </c>
      <c r="D11" s="21">
        <v>2.3773395099307599</v>
      </c>
    </row>
    <row r="12" spans="1:4" ht="15.75" thickBot="1" x14ac:dyDescent="0.3">
      <c r="A12" s="26">
        <v>39539</v>
      </c>
      <c r="B12" s="21">
        <v>2.1740814287243899</v>
      </c>
      <c r="C12" s="21">
        <v>2.4239889799413801</v>
      </c>
      <c r="D12" s="21">
        <v>2.2990352043328799</v>
      </c>
    </row>
    <row r="13" spans="1:4" ht="15.75" thickBot="1" x14ac:dyDescent="0.3">
      <c r="A13" s="26">
        <v>39569</v>
      </c>
      <c r="B13" s="21">
        <v>2.1477137512515299</v>
      </c>
      <c r="C13" s="21">
        <v>2.3851021731799902</v>
      </c>
      <c r="D13" s="21">
        <v>2.26640796221576</v>
      </c>
    </row>
    <row r="14" spans="1:4" ht="15.75" thickBot="1" x14ac:dyDescent="0.3">
      <c r="A14" s="26">
        <v>39600</v>
      </c>
      <c r="B14" s="21">
        <v>2.3377401976568901</v>
      </c>
      <c r="C14" s="21">
        <v>2.57151421742258</v>
      </c>
      <c r="D14" s="21">
        <v>2.4546272075397302</v>
      </c>
    </row>
    <row r="15" spans="1:4" ht="15.75" thickBot="1" x14ac:dyDescent="0.3">
      <c r="A15" s="26">
        <v>39630</v>
      </c>
      <c r="B15" s="21">
        <v>2.3366158817715399</v>
      </c>
      <c r="C15" s="21">
        <v>2.5702774699486999</v>
      </c>
      <c r="D15" s="21">
        <v>2.4534466758601199</v>
      </c>
    </row>
    <row r="16" spans="1:4" ht="15.75" thickBot="1" x14ac:dyDescent="0.3">
      <c r="A16" s="26">
        <v>39661</v>
      </c>
      <c r="B16" s="21">
        <v>2.4570895686682199</v>
      </c>
      <c r="C16" s="21">
        <v>2.6900292725136801</v>
      </c>
      <c r="D16" s="21">
        <v>2.57355942059095</v>
      </c>
    </row>
    <row r="17" spans="1:4" ht="15.75" thickBot="1" x14ac:dyDescent="0.3">
      <c r="A17" s="26">
        <v>39692</v>
      </c>
      <c r="B17" s="21">
        <v>2.4112313203241098</v>
      </c>
      <c r="C17" s="21">
        <v>2.6304341676263001</v>
      </c>
      <c r="D17" s="21">
        <v>2.5208327439752098</v>
      </c>
    </row>
    <row r="18" spans="1:4" ht="15.75" thickBot="1" x14ac:dyDescent="0.3">
      <c r="A18" s="26">
        <v>39722</v>
      </c>
      <c r="B18" s="21">
        <v>2.3387228912852001</v>
      </c>
      <c r="C18" s="21">
        <v>2.4961851304037199</v>
      </c>
      <c r="D18" s="21">
        <v>2.4174540108444602</v>
      </c>
    </row>
    <row r="19" spans="1:4" ht="15.75" thickBot="1" x14ac:dyDescent="0.3">
      <c r="A19" s="26">
        <v>39753</v>
      </c>
      <c r="B19" s="21">
        <v>2.1675561153242802</v>
      </c>
      <c r="C19" s="21">
        <v>2.4491519209324899</v>
      </c>
      <c r="D19" s="21">
        <v>2.3083540181283801</v>
      </c>
    </row>
    <row r="20" spans="1:4" ht="15.75" thickBot="1" x14ac:dyDescent="0.3">
      <c r="A20" s="26">
        <v>39783</v>
      </c>
      <c r="B20" s="21">
        <v>2.30379075481346</v>
      </c>
      <c r="C20" s="21">
        <v>2.6124653981006101</v>
      </c>
      <c r="D20" s="21">
        <v>2.4581280764570299</v>
      </c>
    </row>
    <row r="21" spans="1:4" ht="15.75" thickBot="1" x14ac:dyDescent="0.3">
      <c r="A21" s="26">
        <v>39814</v>
      </c>
      <c r="B21" s="21">
        <v>2.5409740354980399</v>
      </c>
      <c r="C21" s="21">
        <v>2.8479517992237899</v>
      </c>
      <c r="D21" s="21">
        <v>2.69446291736091</v>
      </c>
    </row>
    <row r="22" spans="1:4" ht="15.75" thickBot="1" x14ac:dyDescent="0.3">
      <c r="A22" s="26">
        <v>39845</v>
      </c>
      <c r="B22" s="21">
        <v>3.0627022238472699</v>
      </c>
      <c r="C22" s="21">
        <v>3.26550100343121</v>
      </c>
      <c r="D22" s="21">
        <v>3.1641016136392399</v>
      </c>
    </row>
    <row r="23" spans="1:4" ht="15.75" thickBot="1" x14ac:dyDescent="0.3">
      <c r="A23" s="26">
        <v>39873</v>
      </c>
      <c r="B23" s="21">
        <v>3.1125873959766501</v>
      </c>
      <c r="C23" s="21">
        <v>3.3071241082251901</v>
      </c>
      <c r="D23" s="21">
        <v>3.2098557521009199</v>
      </c>
    </row>
    <row r="24" spans="1:4" ht="15.75" thickBot="1" x14ac:dyDescent="0.3">
      <c r="A24" s="26">
        <v>39904</v>
      </c>
      <c r="B24" s="21">
        <v>3.59292033051688</v>
      </c>
      <c r="C24" s="21">
        <v>3.7982300636892701</v>
      </c>
      <c r="D24" s="21">
        <v>3.6955751971030799</v>
      </c>
    </row>
    <row r="25" spans="1:4" ht="15.75" thickBot="1" x14ac:dyDescent="0.3">
      <c r="A25" s="26">
        <v>39934</v>
      </c>
      <c r="B25" s="21">
        <v>3.59292033051688</v>
      </c>
      <c r="C25" s="21">
        <v>3.7982300636892701</v>
      </c>
      <c r="D25" s="21">
        <v>3.6955751971030799</v>
      </c>
    </row>
    <row r="26" spans="1:4" ht="15.75" thickBot="1" x14ac:dyDescent="0.3">
      <c r="A26" s="26">
        <v>39965</v>
      </c>
      <c r="B26" s="21">
        <v>3.59292033051688</v>
      </c>
      <c r="C26" s="21">
        <v>3.7982300636892701</v>
      </c>
      <c r="D26" s="21">
        <v>3.6955751971030799</v>
      </c>
    </row>
    <row r="27" spans="1:4" ht="15.75" thickBot="1" x14ac:dyDescent="0.3">
      <c r="A27" s="26">
        <v>39995</v>
      </c>
      <c r="B27" s="21">
        <v>3.59292033051688</v>
      </c>
      <c r="C27" s="21">
        <v>3.7982300636892701</v>
      </c>
      <c r="D27" s="21">
        <v>3.6955751971030799</v>
      </c>
    </row>
    <row r="28" spans="1:4" ht="15.75" thickBot="1" x14ac:dyDescent="0.3">
      <c r="A28" s="26">
        <v>40026</v>
      </c>
      <c r="B28" s="21">
        <v>3.59292033051688</v>
      </c>
      <c r="C28" s="21">
        <v>3.7982300636892701</v>
      </c>
      <c r="D28" s="21">
        <v>3.6955751971030799</v>
      </c>
    </row>
    <row r="29" spans="1:4" ht="15.75" thickBot="1" x14ac:dyDescent="0.3">
      <c r="A29" s="26">
        <v>40057</v>
      </c>
      <c r="B29" s="21">
        <v>3.6186035971874699</v>
      </c>
      <c r="C29" s="21">
        <v>3.8253809455981802</v>
      </c>
      <c r="D29" s="21">
        <v>3.7219922713928302</v>
      </c>
    </row>
    <row r="30" spans="1:4" ht="15.75" thickBot="1" x14ac:dyDescent="0.3">
      <c r="A30" s="26">
        <v>40087</v>
      </c>
      <c r="B30" s="21">
        <v>3.7526543610618499</v>
      </c>
      <c r="C30" s="21">
        <v>3.96709175312253</v>
      </c>
      <c r="D30" s="21">
        <v>3.85987305709219</v>
      </c>
    </row>
    <row r="31" spans="1:4" ht="15.75" thickBot="1" x14ac:dyDescent="0.3">
      <c r="A31" s="26">
        <v>40118</v>
      </c>
      <c r="B31" s="21">
        <v>3.7593565209478901</v>
      </c>
      <c r="C31" s="21">
        <v>3.97417689357348</v>
      </c>
      <c r="D31" s="21">
        <v>3.8667667072606902</v>
      </c>
    </row>
    <row r="32" spans="1:4" ht="15.75" thickBot="1" x14ac:dyDescent="0.3">
      <c r="A32" s="26">
        <v>40148</v>
      </c>
      <c r="B32" s="21">
        <v>3.7537722793587101</v>
      </c>
      <c r="C32" s="21">
        <v>3.90400699590093</v>
      </c>
      <c r="D32" s="21">
        <v>3.8288896376298198</v>
      </c>
    </row>
    <row r="33" spans="1:4" ht="15.75" thickBot="1" x14ac:dyDescent="0.3">
      <c r="A33" s="26">
        <v>40179</v>
      </c>
      <c r="B33" s="21">
        <v>3.8064618743401502</v>
      </c>
      <c r="C33" s="21">
        <v>3.9152179278927299</v>
      </c>
      <c r="D33" s="21">
        <v>3.86083990111644</v>
      </c>
    </row>
    <row r="34" spans="1:4" ht="15.75" thickBot="1" x14ac:dyDescent="0.3">
      <c r="A34" s="26">
        <v>40210</v>
      </c>
      <c r="B34" s="21">
        <v>3.7780010183915902</v>
      </c>
      <c r="C34" s="21">
        <v>3.88594390463135</v>
      </c>
      <c r="D34" s="21">
        <v>3.8319724615114699</v>
      </c>
    </row>
    <row r="35" spans="1:4" ht="15.75" thickBot="1" x14ac:dyDescent="0.3">
      <c r="A35" s="26">
        <v>40238</v>
      </c>
      <c r="B35" s="21">
        <v>3.85032030056973</v>
      </c>
      <c r="C35" s="21">
        <v>3.9603294520145802</v>
      </c>
      <c r="D35" s="21">
        <v>3.9053248762921502</v>
      </c>
    </row>
    <row r="36" spans="1:4" ht="15.75" thickBot="1" x14ac:dyDescent="0.3">
      <c r="A36" s="26">
        <v>40269</v>
      </c>
      <c r="B36" s="21">
        <v>3.9068242486017901</v>
      </c>
      <c r="C36" s="21">
        <v>4.0299908771325699</v>
      </c>
      <c r="D36" s="21">
        <v>3.96840756286718</v>
      </c>
    </row>
    <row r="37" spans="1:4" ht="15.75" thickBot="1" x14ac:dyDescent="0.3">
      <c r="A37" s="26">
        <v>40299</v>
      </c>
      <c r="B37" s="21">
        <v>2.46794766830235</v>
      </c>
      <c r="C37" s="21">
        <v>2.68625180573276</v>
      </c>
      <c r="D37" s="21">
        <v>2.5770997370175501</v>
      </c>
    </row>
    <row r="38" spans="1:4" ht="15.75" thickBot="1" x14ac:dyDescent="0.3">
      <c r="A38" s="26">
        <v>40330</v>
      </c>
      <c r="B38" s="21">
        <v>2.2231905518418098</v>
      </c>
      <c r="C38" s="21">
        <v>2.4209614453141799</v>
      </c>
      <c r="D38" s="21">
        <v>2.32207599857799</v>
      </c>
    </row>
    <row r="39" spans="1:4" ht="15.75" thickBot="1" x14ac:dyDescent="0.3">
      <c r="A39" s="26">
        <v>40360</v>
      </c>
      <c r="B39" s="21">
        <v>2.21020234871188</v>
      </c>
      <c r="C39" s="21">
        <v>2.4235955763724202</v>
      </c>
      <c r="D39" s="21">
        <v>2.3168989625421501</v>
      </c>
    </row>
    <row r="40" spans="1:4" ht="15.75" thickBot="1" x14ac:dyDescent="0.3">
      <c r="A40" s="26">
        <v>40391</v>
      </c>
      <c r="B40" s="21">
        <v>2.3001227356279101</v>
      </c>
      <c r="C40" s="21">
        <v>2.5148399591624</v>
      </c>
      <c r="D40" s="21">
        <v>2.40748134739516</v>
      </c>
    </row>
    <row r="41" spans="1:4" ht="15.75" thickBot="1" x14ac:dyDescent="0.3">
      <c r="A41" s="26">
        <v>40422</v>
      </c>
      <c r="B41" s="21">
        <v>2.3263810479120202</v>
      </c>
      <c r="C41" s="21">
        <v>2.5439632026064598</v>
      </c>
      <c r="D41" s="21">
        <v>2.43517212525924</v>
      </c>
    </row>
    <row r="42" spans="1:4" ht="15.75" thickBot="1" x14ac:dyDescent="0.3">
      <c r="A42" s="26">
        <v>40452</v>
      </c>
      <c r="B42" s="21">
        <v>2.7510068421459999</v>
      </c>
      <c r="C42" s="21">
        <v>3.0434382004960998</v>
      </c>
      <c r="D42" s="21">
        <v>2.8972225213210501</v>
      </c>
    </row>
    <row r="43" spans="1:4" ht="15.75" thickBot="1" x14ac:dyDescent="0.3">
      <c r="A43" s="26">
        <v>40483</v>
      </c>
      <c r="B43" s="21">
        <v>2.56641473735383</v>
      </c>
      <c r="C43" s="21">
        <v>2.8141020469465601</v>
      </c>
      <c r="D43" s="21">
        <v>2.6902583921501999</v>
      </c>
    </row>
    <row r="44" spans="1:4" ht="15.75" thickBot="1" x14ac:dyDescent="0.3">
      <c r="A44" s="26">
        <v>40513</v>
      </c>
      <c r="B44" s="21">
        <v>2.4923630053440502</v>
      </c>
      <c r="C44" s="21">
        <v>2.7541698870498199</v>
      </c>
      <c r="D44" s="21">
        <v>2.6232664461969302</v>
      </c>
    </row>
    <row r="45" spans="1:4" ht="15.75" thickBot="1" x14ac:dyDescent="0.3">
      <c r="A45" s="26">
        <v>40544</v>
      </c>
      <c r="B45" s="21">
        <v>2.57093213659163</v>
      </c>
      <c r="C45" s="21">
        <v>2.81909919008862</v>
      </c>
      <c r="D45" s="21">
        <v>2.6950156633401301</v>
      </c>
    </row>
    <row r="46" spans="1:4" ht="15.75" thickBot="1" x14ac:dyDescent="0.3">
      <c r="A46" s="26">
        <v>40575</v>
      </c>
      <c r="B46" s="21">
        <v>2.57093213659163</v>
      </c>
      <c r="C46" s="21">
        <v>2.81909919008862</v>
      </c>
      <c r="D46" s="21">
        <v>2.6950156633401301</v>
      </c>
    </row>
    <row r="47" spans="1:4" ht="15.75" thickBot="1" x14ac:dyDescent="0.3">
      <c r="A47" s="26">
        <v>40603</v>
      </c>
      <c r="B47" s="21">
        <v>2.0611784093208199</v>
      </c>
      <c r="C47" s="21">
        <v>3.83755220081889</v>
      </c>
      <c r="D47" s="21">
        <v>2.9493653050698501</v>
      </c>
    </row>
    <row r="48" spans="1:4" ht="15.75" thickBot="1" x14ac:dyDescent="0.3">
      <c r="A48" s="26">
        <v>40634</v>
      </c>
      <c r="B48" s="21">
        <v>3.4769386740377501</v>
      </c>
      <c r="C48" s="21">
        <v>4.6684010037596604</v>
      </c>
      <c r="D48" s="21">
        <v>4.0726698388987099</v>
      </c>
    </row>
    <row r="49" spans="1:7" ht="15.75" thickBot="1" x14ac:dyDescent="0.3">
      <c r="A49" s="26">
        <v>40664</v>
      </c>
      <c r="B49" s="21">
        <v>3.60340677959773</v>
      </c>
      <c r="C49" s="21">
        <v>4.6981717991072403</v>
      </c>
      <c r="D49" s="21">
        <v>4.15078928935249</v>
      </c>
    </row>
    <row r="50" spans="1:7" ht="15.75" thickBot="1" x14ac:dyDescent="0.3">
      <c r="A50" s="26">
        <v>40695</v>
      </c>
      <c r="B50" s="21">
        <v>4.0201738463578502</v>
      </c>
      <c r="C50" s="21">
        <v>5.1387095458920902</v>
      </c>
      <c r="D50" s="21">
        <v>4.5794416961249702</v>
      </c>
    </row>
    <row r="51" spans="1:7" ht="15.75" thickBot="1" x14ac:dyDescent="0.3">
      <c r="A51" s="26">
        <v>40725</v>
      </c>
      <c r="B51" s="21">
        <v>3.9422295570216099</v>
      </c>
      <c r="C51" s="21">
        <v>5.3747415057381502</v>
      </c>
      <c r="D51" s="21">
        <v>4.6584855313798803</v>
      </c>
    </row>
    <row r="52" spans="1:7" ht="15.75" thickBot="1" x14ac:dyDescent="0.3">
      <c r="A52" s="26">
        <v>40756</v>
      </c>
      <c r="B52" s="21">
        <v>3.68644225475696</v>
      </c>
      <c r="C52" s="21">
        <v>5.4659943833628102</v>
      </c>
      <c r="D52" s="21">
        <v>4.5762183190598904</v>
      </c>
    </row>
    <row r="53" spans="1:7" ht="15.75" thickBot="1" x14ac:dyDescent="0.3">
      <c r="A53" s="26">
        <v>40787</v>
      </c>
      <c r="B53" s="21">
        <v>3.5806583962327601</v>
      </c>
      <c r="C53" s="21">
        <v>5.1610027701565802</v>
      </c>
      <c r="D53" s="21">
        <v>4.3708305831946701</v>
      </c>
    </row>
    <row r="54" spans="1:7" ht="15.75" thickBot="1" x14ac:dyDescent="0.3">
      <c r="A54" s="26">
        <v>40817</v>
      </c>
      <c r="B54" s="21">
        <v>3.32709475274372</v>
      </c>
      <c r="C54" s="21">
        <v>4.8794413364123796</v>
      </c>
      <c r="D54" s="21">
        <v>4.1032680445780496</v>
      </c>
    </row>
    <row r="55" spans="1:7" ht="15.75" thickBot="1" x14ac:dyDescent="0.3">
      <c r="A55" s="26">
        <v>40848</v>
      </c>
      <c r="B55" s="21">
        <v>3.2757540134059999</v>
      </c>
      <c r="C55" s="21">
        <v>4.8716998209209601</v>
      </c>
      <c r="D55" s="21">
        <v>4.07372691716348</v>
      </c>
    </row>
    <row r="56" spans="1:7" ht="15.75" thickBot="1" x14ac:dyDescent="0.3">
      <c r="A56" s="26">
        <v>40878</v>
      </c>
      <c r="B56" s="21">
        <v>3.3736843067064801</v>
      </c>
      <c r="C56" s="21">
        <v>4.6666612055402803</v>
      </c>
      <c r="D56" s="21">
        <v>4.0201727561233804</v>
      </c>
    </row>
    <row r="57" spans="1:7" ht="15.75" thickBot="1" x14ac:dyDescent="0.3">
      <c r="A57" s="26">
        <v>40909</v>
      </c>
      <c r="B57" s="21">
        <v>3.5449175468376701</v>
      </c>
      <c r="C57" s="21">
        <v>4.9438259233173598</v>
      </c>
      <c r="D57" s="21">
        <v>4.2443717350775101</v>
      </c>
    </row>
    <row r="58" spans="1:7" ht="15.75" thickBot="1" x14ac:dyDescent="0.3">
      <c r="A58" s="26">
        <v>40940</v>
      </c>
      <c r="B58" s="21">
        <v>3.2279860045794702</v>
      </c>
      <c r="C58" s="21">
        <v>5.5452261538502299</v>
      </c>
      <c r="D58" s="21">
        <v>4.3866060792148502</v>
      </c>
    </row>
    <row r="59" spans="1:7" ht="15.75" thickBot="1" x14ac:dyDescent="0.3">
      <c r="A59" s="26">
        <v>40969</v>
      </c>
      <c r="B59" s="21">
        <v>3.1982028008463601</v>
      </c>
      <c r="C59" s="21">
        <v>5.5775393712969903</v>
      </c>
      <c r="D59" s="21">
        <v>4.3878710860716703</v>
      </c>
    </row>
    <row r="60" spans="1:7" ht="15.75" thickBot="1" x14ac:dyDescent="0.3">
      <c r="A60" s="26">
        <v>41000</v>
      </c>
      <c r="B60" s="21">
        <v>3.1502579509368802</v>
      </c>
      <c r="C60" s="21">
        <v>4.6661787074889904</v>
      </c>
      <c r="D60" s="21">
        <v>3.9082183292129402</v>
      </c>
    </row>
    <row r="61" spans="1:7" ht="15.75" thickBot="1" x14ac:dyDescent="0.3">
      <c r="A61" s="26">
        <v>41030</v>
      </c>
      <c r="B61" s="21">
        <v>2.97163292165596</v>
      </c>
      <c r="C61" s="21">
        <v>5.4941058266110803</v>
      </c>
      <c r="D61" s="21">
        <v>4.2328693741335197</v>
      </c>
    </row>
    <row r="62" spans="1:7" ht="15.75" thickBot="1" x14ac:dyDescent="0.3">
      <c r="A62" s="26">
        <v>41061</v>
      </c>
      <c r="B62" s="21">
        <v>3.04111163639912</v>
      </c>
      <c r="C62" s="21">
        <v>5.3607336836087196</v>
      </c>
      <c r="D62" s="21">
        <v>4.2009226600039202</v>
      </c>
    </row>
    <row r="63" spans="1:7" ht="15.75" thickBot="1" x14ac:dyDescent="0.3">
      <c r="A63" s="26">
        <v>41091</v>
      </c>
      <c r="B63" s="21">
        <v>3.4645892725070899</v>
      </c>
      <c r="C63" s="21">
        <v>5.4347811737498803</v>
      </c>
      <c r="D63" s="21">
        <v>4.4496852231284896</v>
      </c>
      <c r="G63" s="10"/>
    </row>
    <row r="64" spans="1:7" ht="15.75" thickBot="1" x14ac:dyDescent="0.3">
      <c r="A64" s="26">
        <v>41122</v>
      </c>
      <c r="B64" s="21">
        <v>3.1918000000000002</v>
      </c>
      <c r="C64" s="21">
        <v>5.2206000000000001</v>
      </c>
      <c r="D64" s="21">
        <v>4.2061999999999999</v>
      </c>
      <c r="G64" s="10"/>
    </row>
    <row r="65" spans="1:7" ht="15.75" thickBot="1" x14ac:dyDescent="0.3">
      <c r="A65" s="26">
        <v>41153</v>
      </c>
      <c r="B65" s="21">
        <v>3.3723999999999998</v>
      </c>
      <c r="C65" s="21">
        <v>5.1916000000000002</v>
      </c>
      <c r="D65" s="21">
        <v>4.282</v>
      </c>
    </row>
    <row r="66" spans="1:7" ht="15.75" thickBot="1" x14ac:dyDescent="0.3">
      <c r="A66" s="26">
        <v>41183</v>
      </c>
      <c r="B66" s="21">
        <v>3.2713999999999999</v>
      </c>
      <c r="C66" s="21">
        <v>4.7431999999999999</v>
      </c>
      <c r="D66" s="21">
        <v>4.0072999999999999</v>
      </c>
      <c r="G66" s="10"/>
    </row>
    <row r="67" spans="1:7" ht="15.75" thickBot="1" x14ac:dyDescent="0.3">
      <c r="A67" s="26">
        <v>41214</v>
      </c>
      <c r="B67" s="21">
        <v>2.9571999999999998</v>
      </c>
      <c r="C67" s="21">
        <v>4.4484000000000004</v>
      </c>
      <c r="D67" s="21">
        <v>3.7027999999999999</v>
      </c>
      <c r="G67" s="10"/>
    </row>
    <row r="68" spans="1:7" ht="15.75" thickBot="1" x14ac:dyDescent="0.3">
      <c r="A68" s="26">
        <v>41244</v>
      </c>
      <c r="B68" s="21">
        <v>2.7984</v>
      </c>
      <c r="C68" s="21">
        <v>4.5815000000000001</v>
      </c>
      <c r="D68" s="21">
        <v>3.6899000000000002</v>
      </c>
      <c r="G68" s="10"/>
    </row>
    <row r="69" spans="1:7" ht="15.75" thickBot="1" x14ac:dyDescent="0.3">
      <c r="A69" s="26">
        <v>41275</v>
      </c>
      <c r="B69" s="21">
        <v>3.0659999999999998</v>
      </c>
      <c r="C69" s="21">
        <v>4.8080999999999996</v>
      </c>
      <c r="D69" s="21">
        <v>3.9369999999999998</v>
      </c>
    </row>
    <row r="70" spans="1:7" ht="15.75" thickBot="1" x14ac:dyDescent="0.3">
      <c r="A70" s="26">
        <v>41306</v>
      </c>
      <c r="B70" s="21">
        <v>2.9792000000000001</v>
      </c>
      <c r="C70" s="21">
        <v>4.7606000000000002</v>
      </c>
      <c r="D70" s="21">
        <v>3.8698999999999999</v>
      </c>
    </row>
    <row r="71" spans="1:7" ht="15.75" thickBot="1" x14ac:dyDescent="0.3">
      <c r="A71" s="26">
        <v>41334</v>
      </c>
      <c r="B71" s="21">
        <v>2.9462999999999999</v>
      </c>
      <c r="C71" s="21">
        <v>4.6837</v>
      </c>
      <c r="D71" s="21">
        <v>3.8149999999999999</v>
      </c>
    </row>
    <row r="72" spans="1:7" ht="15.75" thickBot="1" x14ac:dyDescent="0.3">
      <c r="A72" s="26">
        <v>41365</v>
      </c>
      <c r="B72" s="22">
        <v>2.85771428735963</v>
      </c>
      <c r="C72" s="22">
        <v>4.6816427817015702</v>
      </c>
      <c r="D72" s="22">
        <v>3.7696785345306001</v>
      </c>
    </row>
    <row r="73" spans="1:7" ht="15.75" thickBot="1" x14ac:dyDescent="0.3">
      <c r="A73" s="26">
        <v>41395</v>
      </c>
      <c r="B73" s="22">
        <v>2.75375417657109</v>
      </c>
      <c r="C73" s="22">
        <v>4.7166822630992398</v>
      </c>
      <c r="D73" s="22">
        <v>3.73521821983516</v>
      </c>
    </row>
    <row r="74" spans="1:7" ht="15.75" thickBot="1" x14ac:dyDescent="0.3">
      <c r="A74" s="26">
        <v>41426</v>
      </c>
      <c r="B74" s="22">
        <v>2.8779229351731002</v>
      </c>
      <c r="C74" s="22">
        <v>4.4012656230309704</v>
      </c>
      <c r="D74" s="22">
        <v>3.6395942791020399</v>
      </c>
    </row>
    <row r="75" spans="1:7" ht="15.75" thickBot="1" x14ac:dyDescent="0.3">
      <c r="A75" s="26">
        <v>41456</v>
      </c>
      <c r="B75" s="22">
        <v>2.8079999999999998</v>
      </c>
      <c r="C75" s="22">
        <v>4.3497000000000003</v>
      </c>
      <c r="D75" s="22">
        <v>3.5788000000000002</v>
      </c>
    </row>
    <row r="76" spans="1:7" ht="15.75" thickBot="1" x14ac:dyDescent="0.3">
      <c r="A76" s="26">
        <v>41487</v>
      </c>
      <c r="B76" s="22">
        <v>2.3632</v>
      </c>
      <c r="C76" s="22">
        <v>4.1818</v>
      </c>
      <c r="D76" s="22">
        <v>3.2725</v>
      </c>
    </row>
    <row r="77" spans="1:7" ht="15.75" thickBot="1" x14ac:dyDescent="0.3">
      <c r="A77" s="26">
        <v>41518</v>
      </c>
      <c r="B77" s="22">
        <v>2.3843000000000001</v>
      </c>
      <c r="C77" s="22">
        <v>4.1811999999999996</v>
      </c>
      <c r="D77" s="22">
        <v>3.2827999999999999</v>
      </c>
    </row>
    <row r="78" spans="1:7" ht="15.75" thickBot="1" x14ac:dyDescent="0.3">
      <c r="A78" s="26">
        <v>41548</v>
      </c>
      <c r="B78" s="22">
        <v>2.6711</v>
      </c>
      <c r="C78" s="22">
        <v>4.4539999999999997</v>
      </c>
      <c r="D78" s="22">
        <v>3.5625</v>
      </c>
    </row>
    <row r="79" spans="1:7" ht="15.75" thickBot="1" x14ac:dyDescent="0.3">
      <c r="A79" s="26">
        <v>41579</v>
      </c>
      <c r="B79" s="22">
        <v>2.6804999999999999</v>
      </c>
      <c r="C79" s="22">
        <v>4.3006000000000002</v>
      </c>
      <c r="D79" s="22">
        <v>3.4906000000000001</v>
      </c>
    </row>
    <row r="80" spans="1:7" ht="15.75" thickBot="1" x14ac:dyDescent="0.3">
      <c r="A80" s="26">
        <v>41609</v>
      </c>
      <c r="B80" s="22">
        <v>2.7299000000000002</v>
      </c>
      <c r="C80" s="22">
        <v>4.3918999999999997</v>
      </c>
      <c r="D80" s="22">
        <v>3.5609000000000002</v>
      </c>
    </row>
    <row r="81" spans="1:4" ht="15.75" thickBot="1" x14ac:dyDescent="0.3">
      <c r="A81" s="26">
        <v>41640</v>
      </c>
      <c r="B81" s="22">
        <v>2.8302999999999998</v>
      </c>
      <c r="C81" s="22">
        <v>4.5206999999999997</v>
      </c>
      <c r="D81" s="22">
        <v>3.6755</v>
      </c>
    </row>
    <row r="82" spans="1:4" ht="15.75" thickBot="1" x14ac:dyDescent="0.3">
      <c r="A82" s="26">
        <v>41671</v>
      </c>
      <c r="B82" s="22">
        <v>2.9842</v>
      </c>
      <c r="C82" s="22">
        <v>4.7450999999999999</v>
      </c>
      <c r="D82" s="22">
        <v>3.8645999999999998</v>
      </c>
    </row>
    <row r="83" spans="1:4" ht="15.75" thickBot="1" x14ac:dyDescent="0.3">
      <c r="A83" s="26">
        <v>41699</v>
      </c>
      <c r="B83" s="22">
        <v>3.0419999999999998</v>
      </c>
      <c r="C83" s="22">
        <v>4.8479999999999999</v>
      </c>
      <c r="D83" s="22">
        <v>3.9449999999999998</v>
      </c>
    </row>
    <row r="84" spans="1:4" ht="15.75" thickBot="1" x14ac:dyDescent="0.3">
      <c r="A84" s="26">
        <v>41730</v>
      </c>
      <c r="B84" s="22">
        <v>3.0562999999999998</v>
      </c>
      <c r="C84" s="22">
        <v>4.8696000000000002</v>
      </c>
      <c r="D84" s="22">
        <v>3.9628999999999999</v>
      </c>
    </row>
    <row r="85" spans="1:4" ht="15.75" thickBot="1" x14ac:dyDescent="0.3">
      <c r="A85" s="26">
        <v>41760</v>
      </c>
      <c r="B85" s="22">
        <v>3.2254</v>
      </c>
      <c r="C85" s="22">
        <v>5.6684000000000001</v>
      </c>
      <c r="D85" s="22">
        <v>4.4469000000000003</v>
      </c>
    </row>
    <row r="86" spans="1:4" ht="15.75" thickBot="1" x14ac:dyDescent="0.3">
      <c r="A86" s="26">
        <v>41791</v>
      </c>
      <c r="B86" s="22">
        <v>3.1187</v>
      </c>
      <c r="C86" s="22">
        <v>5.5682</v>
      </c>
      <c r="D86" s="22">
        <v>4.3434999999999997</v>
      </c>
    </row>
    <row r="87" spans="1:4" ht="15.75" thickBot="1" x14ac:dyDescent="0.3">
      <c r="A87" s="26">
        <v>41821</v>
      </c>
      <c r="B87" s="22">
        <v>3.0451478236676399</v>
      </c>
      <c r="C87" s="22">
        <v>5.6816468678451102</v>
      </c>
      <c r="D87" s="22">
        <v>4.3633973457563702</v>
      </c>
    </row>
    <row r="88" spans="1:4" ht="15.75" thickBot="1" x14ac:dyDescent="0.3">
      <c r="A88" s="26">
        <v>41852</v>
      </c>
      <c r="B88" s="22">
        <v>2.8570951298297902</v>
      </c>
      <c r="C88" s="22">
        <v>5.6824398696700502</v>
      </c>
      <c r="D88" s="22">
        <v>4.2697674997499204</v>
      </c>
    </row>
    <row r="89" spans="1:4" ht="15.75" thickBot="1" x14ac:dyDescent="0.3">
      <c r="A89" s="26">
        <v>41883</v>
      </c>
      <c r="B89" s="22">
        <v>2.8230323655966298</v>
      </c>
      <c r="C89" s="22">
        <v>5.6147434792469602</v>
      </c>
      <c r="D89" s="22">
        <v>4.2188879224217901</v>
      </c>
    </row>
    <row r="90" spans="1:4" ht="15.75" thickBot="1" x14ac:dyDescent="0.3">
      <c r="A90" s="26">
        <v>41913</v>
      </c>
      <c r="B90" s="22">
        <v>1.8700312627509901</v>
      </c>
      <c r="C90" s="22">
        <v>5.63496738373364</v>
      </c>
      <c r="D90" s="22">
        <v>3.7524993232423198</v>
      </c>
    </row>
    <row r="91" spans="1:4" ht="15.75" thickBot="1" x14ac:dyDescent="0.3">
      <c r="A91" s="26">
        <v>41944</v>
      </c>
      <c r="B91" s="22">
        <v>1.9801267541254199</v>
      </c>
      <c r="C91" s="22">
        <v>5.6121454198012604</v>
      </c>
      <c r="D91" s="22">
        <v>3.7961360869633398</v>
      </c>
    </row>
    <row r="92" spans="1:4" ht="15.75" thickBot="1" x14ac:dyDescent="0.3">
      <c r="A92" s="26">
        <v>41974</v>
      </c>
      <c r="B92" s="22">
        <v>1.95241443399784</v>
      </c>
      <c r="C92" s="22">
        <v>5.45292669700516</v>
      </c>
      <c r="D92" s="22">
        <v>3.7026705655015002</v>
      </c>
    </row>
    <row r="93" spans="1:4" ht="15.75" thickBot="1" x14ac:dyDescent="0.3">
      <c r="A93" s="26">
        <v>42005</v>
      </c>
      <c r="B93" s="22">
        <v>2.1217000000000001</v>
      </c>
      <c r="C93" s="22">
        <v>5.6626000000000003</v>
      </c>
      <c r="D93" s="22">
        <v>3.8921000000000001</v>
      </c>
    </row>
    <row r="94" spans="1:4" ht="15.75" thickBot="1" x14ac:dyDescent="0.3">
      <c r="A94" s="26">
        <v>42036</v>
      </c>
      <c r="B94" s="22">
        <v>2.2824</v>
      </c>
      <c r="C94" s="22">
        <v>5.6978</v>
      </c>
      <c r="D94" s="22">
        <v>3.9901</v>
      </c>
    </row>
    <row r="95" spans="1:4" ht="15.75" thickBot="1" x14ac:dyDescent="0.3">
      <c r="A95" s="26">
        <v>42064</v>
      </c>
      <c r="B95" s="22">
        <v>2.2934999999999999</v>
      </c>
      <c r="C95" s="22">
        <v>5.4878999999999998</v>
      </c>
      <c r="D95" s="22">
        <v>3.8906999999999998</v>
      </c>
    </row>
    <row r="96" spans="1:4" ht="15.75" thickBot="1" x14ac:dyDescent="0.3">
      <c r="A96" s="26">
        <v>42095</v>
      </c>
      <c r="B96" s="22">
        <v>2.2576999999999998</v>
      </c>
      <c r="C96" s="22">
        <v>5.5621999999999998</v>
      </c>
      <c r="D96" s="22">
        <v>3.9098999999999999</v>
      </c>
    </row>
    <row r="97" spans="1:4" ht="15.75" thickBot="1" x14ac:dyDescent="0.3">
      <c r="A97" s="26">
        <v>42125</v>
      </c>
      <c r="B97" s="22">
        <v>2.3369</v>
      </c>
      <c r="C97" s="22">
        <v>5.6315</v>
      </c>
      <c r="D97" s="22">
        <v>3.9842</v>
      </c>
    </row>
    <row r="98" spans="1:4" ht="15.75" thickBot="1" x14ac:dyDescent="0.3">
      <c r="A98" s="26">
        <v>42156</v>
      </c>
      <c r="B98" s="22">
        <v>2.2629000000000001</v>
      </c>
      <c r="C98" s="22">
        <v>5.4222000000000001</v>
      </c>
      <c r="D98" s="22">
        <v>3.8424999999999998</v>
      </c>
    </row>
    <row r="99" spans="1:4" ht="15.75" thickBot="1" x14ac:dyDescent="0.3">
      <c r="A99" s="26">
        <v>42186</v>
      </c>
      <c r="B99" s="22">
        <v>2.3675000000000002</v>
      </c>
      <c r="C99" s="22">
        <v>5.5101000000000004</v>
      </c>
      <c r="D99" s="22">
        <v>3.9388000000000001</v>
      </c>
    </row>
    <row r="100" spans="1:4" ht="15.75" thickBot="1" x14ac:dyDescent="0.3">
      <c r="A100" s="26">
        <v>42217</v>
      </c>
      <c r="B100" s="22">
        <v>2.3506999999999998</v>
      </c>
      <c r="C100" s="22">
        <v>5.4248000000000003</v>
      </c>
      <c r="D100" s="22">
        <v>3.8877000000000002</v>
      </c>
    </row>
    <row r="101" spans="1:4" ht="15.75" thickBot="1" x14ac:dyDescent="0.3">
      <c r="A101" s="26">
        <v>42248</v>
      </c>
      <c r="B101" s="22">
        <v>2.2406999999999999</v>
      </c>
      <c r="C101" s="22">
        <v>5.3381999999999996</v>
      </c>
      <c r="D101" s="22">
        <v>3.7894000000000001</v>
      </c>
    </row>
    <row r="102" spans="1:4" ht="15.75" thickBot="1" x14ac:dyDescent="0.3">
      <c r="A102" s="26">
        <v>42278</v>
      </c>
      <c r="B102" s="22">
        <v>2.2917000000000001</v>
      </c>
      <c r="C102" s="22">
        <v>5.4172000000000002</v>
      </c>
      <c r="D102" s="22">
        <v>3.8544</v>
      </c>
    </row>
    <row r="103" spans="1:4" ht="15.75" thickBot="1" x14ac:dyDescent="0.3">
      <c r="A103" s="26">
        <v>42309</v>
      </c>
      <c r="B103" s="22">
        <v>2.2685</v>
      </c>
      <c r="C103" s="22">
        <v>5.2927</v>
      </c>
      <c r="D103" s="22">
        <v>3.7806000000000002</v>
      </c>
    </row>
    <row r="104" spans="1:4" ht="15.75" thickBot="1" x14ac:dyDescent="0.3">
      <c r="A104" s="26">
        <v>42339</v>
      </c>
      <c r="B104" s="22">
        <v>2.1659999999999999</v>
      </c>
      <c r="C104" s="22">
        <v>5.1700999999999997</v>
      </c>
      <c r="D104" s="22">
        <v>3.6680000000000001</v>
      </c>
    </row>
    <row r="105" spans="1:4" ht="15.75" thickBot="1" x14ac:dyDescent="0.3">
      <c r="A105" s="26">
        <v>42370</v>
      </c>
      <c r="B105" s="22">
        <v>2.1863999999999999</v>
      </c>
      <c r="C105" s="22">
        <v>5.1637000000000004</v>
      </c>
      <c r="D105" s="22">
        <v>3.6749999999999998</v>
      </c>
    </row>
    <row r="106" spans="1:4" ht="15.75" thickBot="1" x14ac:dyDescent="0.3">
      <c r="A106" s="26">
        <v>42401</v>
      </c>
      <c r="B106" s="22">
        <v>2.4272999999999998</v>
      </c>
      <c r="C106" s="22">
        <v>5.1174999999999997</v>
      </c>
      <c r="D106" s="22">
        <v>3.7724000000000002</v>
      </c>
    </row>
    <row r="107" spans="1:4" ht="15.75" thickBot="1" x14ac:dyDescent="0.3">
      <c r="A107" s="26">
        <v>42430</v>
      </c>
      <c r="B107" s="22">
        <v>2.5739999999999998</v>
      </c>
      <c r="C107" s="22">
        <v>5.2649999999999997</v>
      </c>
      <c r="D107" s="22">
        <v>3.9195000000000002</v>
      </c>
    </row>
    <row r="108" spans="1:4" ht="15.75" thickBot="1" x14ac:dyDescent="0.3">
      <c r="A108" s="26">
        <v>42461</v>
      </c>
      <c r="B108" s="22">
        <v>2.6398999999999999</v>
      </c>
      <c r="C108" s="22">
        <v>5.3615000000000004</v>
      </c>
      <c r="D108" s="22">
        <v>4.0007000000000001</v>
      </c>
    </row>
    <row r="109" spans="1:4" ht="15.75" thickBot="1" x14ac:dyDescent="0.3">
      <c r="A109" s="26">
        <v>42491</v>
      </c>
      <c r="B109" s="22">
        <v>2.5666000000000002</v>
      </c>
      <c r="C109" s="22">
        <v>5.4074</v>
      </c>
      <c r="D109" s="22">
        <v>3.9870000000000001</v>
      </c>
    </row>
    <row r="110" spans="1:4" ht="15.75" thickBot="1" x14ac:dyDescent="0.3">
      <c r="A110" s="26">
        <v>42522</v>
      </c>
      <c r="B110" s="22">
        <v>2.2953999999999999</v>
      </c>
      <c r="C110" s="22">
        <v>5.2266000000000004</v>
      </c>
      <c r="D110" s="22">
        <v>3.7610000000000001</v>
      </c>
    </row>
    <row r="111" spans="1:4" ht="15.75" thickBot="1" x14ac:dyDescent="0.3">
      <c r="A111" s="26">
        <v>42552</v>
      </c>
      <c r="B111" s="22">
        <v>2.2334000000000001</v>
      </c>
      <c r="C111" s="22">
        <v>5.2111999999999998</v>
      </c>
      <c r="D111" s="22">
        <v>3.7223000000000002</v>
      </c>
    </row>
    <row r="112" spans="1:4" ht="15.75" thickBot="1" x14ac:dyDescent="0.3">
      <c r="A112" s="26">
        <v>42583</v>
      </c>
      <c r="B112" s="52">
        <v>2.2391000000000001</v>
      </c>
      <c r="C112" s="52">
        <v>5.2244999999999999</v>
      </c>
      <c r="D112" s="52">
        <v>3.7317999999999998</v>
      </c>
    </row>
    <row r="113" spans="1:4" ht="15.75" thickBot="1" x14ac:dyDescent="0.3">
      <c r="A113" s="26">
        <v>42614</v>
      </c>
      <c r="B113" s="52">
        <v>2.2391000000000001</v>
      </c>
      <c r="C113" s="52">
        <v>5.2244999999999999</v>
      </c>
      <c r="D113" s="52">
        <v>3.7317999999999998</v>
      </c>
    </row>
    <row r="114" spans="1:4" ht="15.75" thickBot="1" x14ac:dyDescent="0.3">
      <c r="A114" s="26">
        <v>42644</v>
      </c>
      <c r="B114" s="52">
        <v>2.2391000000000001</v>
      </c>
      <c r="C114" s="52">
        <v>5.2244999999999999</v>
      </c>
      <c r="D114" s="52">
        <v>3.7317999999999998</v>
      </c>
    </row>
    <row r="115" spans="1:4" ht="15.75" thickBot="1" x14ac:dyDescent="0.3">
      <c r="A115" s="26">
        <v>42675</v>
      </c>
      <c r="B115" s="52">
        <v>2.2391000000000001</v>
      </c>
      <c r="C115" s="52">
        <v>5.2244999999999999</v>
      </c>
      <c r="D115" s="52">
        <v>3.7317999999999998</v>
      </c>
    </row>
    <row r="116" spans="1:4" ht="15.75" thickBot="1" x14ac:dyDescent="0.3">
      <c r="A116" s="26">
        <v>42705</v>
      </c>
      <c r="B116" s="52">
        <v>2.2391000000000001</v>
      </c>
      <c r="C116" s="52">
        <v>5.2244999999999999</v>
      </c>
      <c r="D116" s="52">
        <v>3.7317999999999998</v>
      </c>
    </row>
    <row r="117" spans="1:4" ht="15.75" thickBot="1" x14ac:dyDescent="0.3">
      <c r="A117" s="50">
        <v>42736</v>
      </c>
      <c r="B117" s="52">
        <v>2.2391000000000001</v>
      </c>
      <c r="C117" s="52">
        <v>5.2244999999999999</v>
      </c>
      <c r="D117" s="52">
        <v>3.7317999999999998</v>
      </c>
    </row>
    <row r="118" spans="1:4" ht="15.75" thickBot="1" x14ac:dyDescent="0.3">
      <c r="A118" s="50">
        <v>42767</v>
      </c>
      <c r="B118" s="52">
        <v>2.2391000000000001</v>
      </c>
      <c r="C118" s="52">
        <v>5.2244999999999999</v>
      </c>
      <c r="D118" s="52">
        <v>3.7317999999999998</v>
      </c>
    </row>
    <row r="119" spans="1:4" ht="15.75" thickBot="1" x14ac:dyDescent="0.3">
      <c r="A119" s="50">
        <v>42795</v>
      </c>
      <c r="B119" s="52">
        <v>2.2391000000000001</v>
      </c>
      <c r="C119" s="52">
        <v>5.2244999999999999</v>
      </c>
      <c r="D119" s="52">
        <v>3.7317999999999998</v>
      </c>
    </row>
    <row r="120" spans="1:4" ht="15.75" thickBot="1" x14ac:dyDescent="0.3">
      <c r="A120" s="50">
        <v>42826</v>
      </c>
      <c r="B120" s="52">
        <v>2.2391000000000001</v>
      </c>
      <c r="C120" s="52">
        <v>5.2244999999999999</v>
      </c>
      <c r="D120" s="52">
        <v>3.7317999999999998</v>
      </c>
    </row>
    <row r="121" spans="1:4" ht="15.75" thickBot="1" x14ac:dyDescent="0.3">
      <c r="A121" s="50">
        <v>42856</v>
      </c>
      <c r="B121" s="21"/>
      <c r="C121" s="21"/>
      <c r="D121" s="21"/>
    </row>
    <row r="122" spans="1:4" ht="15.75" thickBot="1" x14ac:dyDescent="0.3">
      <c r="A122" s="50">
        <v>42887</v>
      </c>
      <c r="B122" s="21"/>
      <c r="C122" s="21"/>
      <c r="D122" s="21"/>
    </row>
    <row r="123" spans="1:4" ht="15.75" thickBot="1" x14ac:dyDescent="0.3">
      <c r="A123" s="50">
        <v>42917</v>
      </c>
      <c r="B123" s="21"/>
      <c r="C123" s="21"/>
      <c r="D123" s="21"/>
    </row>
    <row r="124" spans="1:4" ht="15.75" thickBot="1" x14ac:dyDescent="0.3">
      <c r="A124" s="50">
        <v>42948</v>
      </c>
      <c r="B124" s="21"/>
      <c r="C124" s="21"/>
      <c r="D124" s="21"/>
    </row>
    <row r="125" spans="1:4" ht="15.75" thickBot="1" x14ac:dyDescent="0.3">
      <c r="A125" s="50">
        <v>42979</v>
      </c>
      <c r="B125" s="21"/>
      <c r="C125" s="21"/>
      <c r="D125" s="21"/>
    </row>
    <row r="126" spans="1:4" ht="15.75" thickBot="1" x14ac:dyDescent="0.3">
      <c r="A126" s="50">
        <v>43009</v>
      </c>
      <c r="B126" s="21"/>
      <c r="C126" s="21"/>
      <c r="D126" s="21"/>
    </row>
    <row r="127" spans="1:4" ht="15.75" thickBot="1" x14ac:dyDescent="0.3">
      <c r="A127" s="50">
        <v>43040</v>
      </c>
      <c r="B127" s="21"/>
      <c r="C127" s="21"/>
      <c r="D127" s="21"/>
    </row>
    <row r="128" spans="1:4" ht="15.75" thickBot="1" x14ac:dyDescent="0.3">
      <c r="A128" s="50">
        <v>43070</v>
      </c>
      <c r="B128" s="21"/>
      <c r="C128" s="21"/>
      <c r="D128" s="21"/>
    </row>
  </sheetData>
  <pageMargins left="0.7" right="0.7" top="0.75" bottom="0.75" header="0.3" footer="0.3"/>
  <pageSetup paperSize="9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614E9D8241EE4688708BE53356A095" ma:contentTypeVersion="2" ma:contentTypeDescription="Crée un document." ma:contentTypeScope="" ma:versionID="0e5ec7f70fbd40cee314c86a4e6bf3ff">
  <xsd:schema xmlns:xsd="http://www.w3.org/2001/XMLSchema" xmlns:xs="http://www.w3.org/2001/XMLSchema" xmlns:p="http://schemas.microsoft.com/office/2006/metadata/properties" xmlns:ns2="a78d0649-2744-44c5-a499-021478426600" targetNamespace="http://schemas.microsoft.com/office/2006/metadata/properties" ma:root="true" ma:fieldsID="b744d9c08819a218e7e74e9bf962ca8d" ns2:_="">
    <xsd:import namespace="a78d0649-2744-44c5-a499-0214784266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d0649-2744-44c5-a499-0214784266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D6BF752-E305-4CC9-AEC4-D6718F2442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8d0649-2744-44c5-a499-0214784266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DC9D59-0B52-4D00-A4AF-632A77007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00A90F-E354-4B23-BE1E-6554125CE9B5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a78d0649-2744-44c5-a499-021478426600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14</vt:i4>
      </vt:variant>
      <vt:variant>
        <vt:lpstr>Graphiques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19" baseType="lpstr">
      <vt:lpstr>Synthese</vt:lpstr>
      <vt:lpstr>Lingots TA6V</vt:lpstr>
      <vt:lpstr>Massifs</vt:lpstr>
      <vt:lpstr>Copeaux</vt:lpstr>
      <vt:lpstr>Eponges</vt:lpstr>
      <vt:lpstr>Ferro Titanium</vt:lpstr>
      <vt:lpstr>Copeaux pour Ferro Ti</vt:lpstr>
      <vt:lpstr>Grades 1 et 2</vt:lpstr>
      <vt:lpstr>TiO2</vt:lpstr>
      <vt:lpstr>slab grade 2</vt:lpstr>
      <vt:lpstr>lingot grade 2</vt:lpstr>
      <vt:lpstr>Lingot TA6v Rotterdam</vt:lpstr>
      <vt:lpstr>Feuil3</vt:lpstr>
      <vt:lpstr>Feuil2</vt:lpstr>
      <vt:lpstr>G Lingot, Eponges, TiO2</vt:lpstr>
      <vt:lpstr>G Tous Indices</vt:lpstr>
      <vt:lpstr>G Lingots et Chutes</vt:lpstr>
      <vt:lpstr>lignefin</vt:lpstr>
      <vt:lpstr>ratiomassif</vt:lpstr>
    </vt:vector>
  </TitlesOfParts>
  <Manager/>
  <Company>AD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Aubert &amp; Duval</dc:creator>
  <cp:keywords/>
  <dc:description/>
  <cp:lastModifiedBy>DELABORDE Patrick</cp:lastModifiedBy>
  <cp:revision/>
  <dcterms:created xsi:type="dcterms:W3CDTF">2012-03-12T14:31:51Z</dcterms:created>
  <dcterms:modified xsi:type="dcterms:W3CDTF">2022-03-29T08:51:46Z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0x010100A8614E9D8241EE4688708BE53356A095</vt:lpwstr>
  </property>
</Properties>
</file>