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Bilan Lingots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29" i="1" l="1"/>
  <c r="O28" i="1"/>
  <c r="O27" i="1"/>
  <c r="O26" i="1"/>
  <c r="O25" i="1"/>
  <c r="L25" i="1"/>
  <c r="J25" i="1"/>
  <c r="J23" i="1"/>
  <c r="L23" i="1" s="1"/>
  <c r="J20" i="1"/>
  <c r="D10" i="1" l="1"/>
  <c r="E10" i="1"/>
  <c r="F10" i="1"/>
  <c r="G10" i="1"/>
  <c r="H10" i="1"/>
  <c r="I10" i="1"/>
  <c r="J10" i="1"/>
  <c r="K10" i="1"/>
  <c r="L10" i="1"/>
  <c r="M10" i="1"/>
  <c r="N10" i="1"/>
  <c r="C10" i="1"/>
  <c r="C12" i="1" s="1"/>
  <c r="O6" i="1" l="1"/>
  <c r="O7" i="1"/>
  <c r="D19" i="1" l="1"/>
  <c r="E19" i="1"/>
  <c r="F19" i="1"/>
  <c r="G19" i="1"/>
  <c r="H19" i="1"/>
  <c r="I19" i="1"/>
  <c r="J19" i="1"/>
  <c r="K19" i="1"/>
  <c r="L19" i="1"/>
  <c r="M19" i="1"/>
  <c r="N19" i="1"/>
  <c r="O19" i="1"/>
  <c r="D12" i="1"/>
  <c r="E12" i="1"/>
  <c r="F12" i="1"/>
  <c r="G12" i="1"/>
  <c r="H12" i="1"/>
  <c r="I12" i="1"/>
  <c r="J12" i="1"/>
  <c r="K12" i="1"/>
  <c r="L12" i="1"/>
  <c r="M12" i="1"/>
  <c r="N12" i="1"/>
  <c r="O2" i="1" l="1"/>
</calcChain>
</file>

<file path=xl/sharedStrings.xml><?xml version="1.0" encoding="utf-8"?>
<sst xmlns="http://schemas.openxmlformats.org/spreadsheetml/2006/main" count="29" uniqueCount="29">
  <si>
    <t>Lingots</t>
  </si>
  <si>
    <t>Fasteners</t>
  </si>
  <si>
    <t>Alcoa</t>
  </si>
  <si>
    <t>Plymouth</t>
  </si>
  <si>
    <t>Beta Shade 2</t>
  </si>
  <si>
    <t>Structure</t>
  </si>
  <si>
    <t>ELI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</si>
  <si>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</si>
  <si>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</si>
  <si>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</si>
  <si>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</si>
  <si>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</si>
  <si>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</si>
  <si>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</si>
  <si>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</si>
  <si>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</si>
  <si>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</si>
  <si>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</si>
  <si>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</si>
  <si>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Volume PF</t>
  </si>
  <si>
    <t>Alcoa stock</t>
  </si>
  <si>
    <t>Beta Shade 2 Stock</t>
  </si>
  <si>
    <t>Structure Stock</t>
  </si>
  <si>
    <t>Total</t>
  </si>
  <si>
    <t>Structure Nvelle Chimie (OF)</t>
  </si>
  <si>
    <t>juin</t>
  </si>
  <si>
    <t>Juillet</t>
  </si>
  <si>
    <t>Livré à fin mai</t>
  </si>
  <si>
    <t>Aout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</si>
</sst>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9"/>
  <sheetViews>
    <sheetView tabSelected="1" workbookViewId="0">
      <selection activeCell="O30" sqref="O30"/>
    </sheetView>
  </sheetViews>
  <sheetFormatPr baseColWidth="10" defaultRowHeight="15" x14ac:dyDescent="0.25"/>
  <cols>
    <col min="1" max="1" width="1" customWidth="1"/>
    <col min="2" max="2" width="21" style="1" customWidth="1"/>
    <col min="3" max="10" width="11.42578125" style="1"/>
  </cols>
  <sheetData>
    <row r="1" spans="2:19" x14ac:dyDescent="0.25">
      <c r="B1" s="5" t="s">
        <v>0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6" t="s">
        <v>18</v>
      </c>
      <c r="O1" s="11" t="s">
        <v>19</v>
      </c>
    </row>
    <row r="2" spans="2:19" s="9" customFormat="1" ht="21.75" customHeight="1" x14ac:dyDescent="0.25">
      <c r="B2" s="7" t="s">
        <v>1</v>
      </c>
      <c r="C2" s="7">
        <v>12</v>
      </c>
      <c r="D2" s="7">
        <v>4</v>
      </c>
      <c r="E2" s="7">
        <v>5</v>
      </c>
      <c r="F2" s="7">
        <v>4</v>
      </c>
      <c r="G2" s="7">
        <v>5</v>
      </c>
      <c r="H2" s="7">
        <v>10</v>
      </c>
      <c r="I2" s="7">
        <v>5</v>
      </c>
      <c r="J2" s="7">
        <v>3</v>
      </c>
      <c r="K2" s="7">
        <v>5</v>
      </c>
      <c r="L2" s="7">
        <v>15</v>
      </c>
      <c r="M2" s="7">
        <v>15</v>
      </c>
      <c r="N2" s="7">
        <v>5</v>
      </c>
      <c r="O2" s="7">
        <f>SUM(C2:N2)*6</f>
        <v>528</v>
      </c>
    </row>
    <row r="3" spans="2:19" s="9" customFormat="1" ht="22.5" customHeight="1" x14ac:dyDescent="0.25">
      <c r="B3" s="7" t="s">
        <v>2</v>
      </c>
      <c r="C3" s="12">
        <v>4</v>
      </c>
      <c r="D3" s="12">
        <v>5</v>
      </c>
      <c r="E3" s="12">
        <v>4</v>
      </c>
      <c r="F3" s="7">
        <v>4</v>
      </c>
      <c r="G3" s="7">
        <v>4</v>
      </c>
      <c r="H3" s="7">
        <v>4</v>
      </c>
      <c r="I3" s="7">
        <v>4</v>
      </c>
      <c r="J3" s="7">
        <v>4</v>
      </c>
      <c r="K3" s="7">
        <v>4</v>
      </c>
      <c r="L3" s="7">
        <v>4</v>
      </c>
      <c r="M3" s="7">
        <v>4</v>
      </c>
      <c r="N3" s="7">
        <v>4</v>
      </c>
      <c r="O3" s="8"/>
    </row>
    <row r="4" spans="2:19" s="9" customFormat="1" ht="22.5" customHeight="1" x14ac:dyDescent="0.25">
      <c r="B4" s="7" t="s">
        <v>20</v>
      </c>
      <c r="C4" s="7">
        <v>2</v>
      </c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8"/>
    </row>
    <row r="5" spans="2:19" s="9" customFormat="1" ht="24" customHeight="1" x14ac:dyDescent="0.25">
      <c r="B5" s="7" t="s">
        <v>3</v>
      </c>
      <c r="C5" s="12">
        <v>3</v>
      </c>
      <c r="D5" s="12">
        <v>3</v>
      </c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3</v>
      </c>
      <c r="N5" s="15">
        <v>3</v>
      </c>
      <c r="O5" s="8"/>
    </row>
    <row r="6" spans="2:19" s="9" customFormat="1" ht="30.75" customHeight="1" x14ac:dyDescent="0.25">
      <c r="B6" s="10" t="s">
        <v>24</v>
      </c>
      <c r="C6" s="12">
        <v>2</v>
      </c>
      <c r="D6" s="12">
        <v>4</v>
      </c>
      <c r="E6" s="12">
        <v>4</v>
      </c>
      <c r="F6" s="12">
        <v>3</v>
      </c>
      <c r="G6" s="12">
        <v>2</v>
      </c>
      <c r="H6" s="12">
        <v>1</v>
      </c>
      <c r="I6" s="12">
        <v>2</v>
      </c>
      <c r="J6" s="12">
        <v>4</v>
      </c>
      <c r="K6" s="12">
        <v>4</v>
      </c>
      <c r="L6" s="12">
        <v>3</v>
      </c>
      <c r="M6" s="12">
        <v>4</v>
      </c>
      <c r="N6" s="12">
        <v>4</v>
      </c>
      <c r="O6" s="7">
        <f>SUM(C6:N6)*5</f>
        <v>185</v>
      </c>
    </row>
    <row r="7" spans="2:19" s="9" customFormat="1" ht="24.75" customHeight="1" x14ac:dyDescent="0.25">
      <c r="B7" s="7" t="s">
        <v>4</v>
      </c>
      <c r="C7" s="12">
        <v>3</v>
      </c>
      <c r="D7" s="12">
        <v>3</v>
      </c>
      <c r="E7" s="12">
        <v>4</v>
      </c>
      <c r="F7" s="12">
        <v>5</v>
      </c>
      <c r="G7" s="12">
        <v>3</v>
      </c>
      <c r="H7" s="12">
        <v>5</v>
      </c>
      <c r="I7" s="12">
        <v>7</v>
      </c>
      <c r="J7" s="12">
        <v>4</v>
      </c>
      <c r="K7" s="12">
        <v>2</v>
      </c>
      <c r="L7" s="12">
        <v>6</v>
      </c>
      <c r="M7" s="12">
        <v>6</v>
      </c>
      <c r="N7" s="12">
        <v>3</v>
      </c>
      <c r="O7" s="7">
        <f>SUM(C7:N7)*5</f>
        <v>255</v>
      </c>
    </row>
    <row r="8" spans="2:19" s="9" customFormat="1" ht="24.75" customHeight="1" x14ac:dyDescent="0.25">
      <c r="B8" s="7" t="s">
        <v>21</v>
      </c>
      <c r="C8" s="7"/>
      <c r="D8" s="7">
        <v>1</v>
      </c>
      <c r="E8" s="7">
        <v>5</v>
      </c>
      <c r="F8" s="7"/>
      <c r="G8" s="7"/>
      <c r="H8" s="7"/>
      <c r="I8" s="7"/>
      <c r="J8" s="7"/>
      <c r="K8" s="8"/>
      <c r="L8" s="8"/>
      <c r="M8" s="8"/>
      <c r="N8" s="8"/>
      <c r="O8" s="8"/>
    </row>
    <row r="9" spans="2:19" s="9" customFormat="1" ht="24" customHeight="1" x14ac:dyDescent="0.25">
      <c r="B9" s="7" t="s">
        <v>6</v>
      </c>
      <c r="C9" s="7"/>
      <c r="D9" s="7"/>
      <c r="E9" s="7"/>
      <c r="F9" s="7"/>
      <c r="G9" s="7"/>
      <c r="H9" s="7"/>
      <c r="I9" s="7"/>
      <c r="J9" s="7"/>
      <c r="K9" s="8"/>
      <c r="L9" s="8"/>
      <c r="M9" s="8"/>
      <c r="N9" s="8"/>
      <c r="O9" s="8"/>
    </row>
    <row r="10" spans="2:19" s="9" customFormat="1" ht="24" customHeight="1" x14ac:dyDescent="0.25">
      <c r="B10" s="7" t="s">
        <v>5</v>
      </c>
      <c r="C10" s="16">
        <f>(350-(SUM(C2:C9,C11)*5.2))/5.2</f>
        <v>34.307692307692307</v>
      </c>
      <c r="D10" s="16">
        <f t="shared" ref="D10:N10" si="0">(350-(SUM(D2:D9,D11)*5.2))/5.2</f>
        <v>33.307692307692307</v>
      </c>
      <c r="E10" s="16">
        <f t="shared" si="0"/>
        <v>38.307692307692307</v>
      </c>
      <c r="F10" s="16">
        <f t="shared" si="0"/>
        <v>44.307692307692299</v>
      </c>
      <c r="G10" s="16">
        <f t="shared" si="0"/>
        <v>50.307692307692314</v>
      </c>
      <c r="H10" s="16">
        <f t="shared" si="0"/>
        <v>44.307692307692299</v>
      </c>
      <c r="I10" s="16">
        <f t="shared" si="0"/>
        <v>46.307692307692307</v>
      </c>
      <c r="J10" s="16">
        <f t="shared" si="0"/>
        <v>49.307692307692299</v>
      </c>
      <c r="K10" s="16">
        <f t="shared" si="0"/>
        <v>49.307692307692299</v>
      </c>
      <c r="L10" s="16">
        <f t="shared" si="0"/>
        <v>36.307692307692307</v>
      </c>
      <c r="M10" s="16">
        <f t="shared" si="0"/>
        <v>35.307692307692307</v>
      </c>
      <c r="N10" s="16">
        <f t="shared" si="0"/>
        <v>48.307692307692307</v>
      </c>
      <c r="O10" s="8"/>
    </row>
    <row r="11" spans="2:19" x14ac:dyDescent="0.25">
      <c r="B11" s="7" t="s">
        <v>22</v>
      </c>
      <c r="C11" s="4">
        <v>7</v>
      </c>
      <c r="D11" s="4">
        <v>14</v>
      </c>
      <c r="E11" s="4">
        <v>4</v>
      </c>
      <c r="F11" s="4">
        <v>4</v>
      </c>
      <c r="G11" s="4"/>
      <c r="H11" s="4"/>
      <c r="I11" s="4"/>
      <c r="J11" s="4"/>
      <c r="K11" s="3"/>
      <c r="L11" s="3"/>
      <c r="M11" s="3"/>
      <c r="N11" s="3"/>
      <c r="O11" s="3"/>
    </row>
    <row r="12" spans="2:19" x14ac:dyDescent="0.25">
      <c r="B12" s="2" t="s">
        <v>23</v>
      </c>
      <c r="C12" s="14">
        <f t="shared" ref="C12:N12" si="1">SUM(C2:C11)</f>
        <v>67.307692307692307</v>
      </c>
      <c r="D12" s="14">
        <f t="shared" si="1"/>
        <v>67.307692307692307</v>
      </c>
      <c r="E12" s="14">
        <f t="shared" si="1"/>
        <v>67.307692307692307</v>
      </c>
      <c r="F12" s="14">
        <f t="shared" si="1"/>
        <v>67.307692307692292</v>
      </c>
      <c r="G12" s="14">
        <f t="shared" si="1"/>
        <v>67.307692307692321</v>
      </c>
      <c r="H12" s="14">
        <f t="shared" si="1"/>
        <v>67.307692307692292</v>
      </c>
      <c r="I12" s="14">
        <f t="shared" si="1"/>
        <v>67.307692307692307</v>
      </c>
      <c r="J12" s="14">
        <f t="shared" si="1"/>
        <v>67.307692307692292</v>
      </c>
      <c r="K12" s="14">
        <f t="shared" si="1"/>
        <v>67.307692307692292</v>
      </c>
      <c r="L12" s="14">
        <f t="shared" si="1"/>
        <v>67.307692307692307</v>
      </c>
      <c r="M12" s="14">
        <f t="shared" si="1"/>
        <v>67.307692307692307</v>
      </c>
      <c r="N12" s="14">
        <f t="shared" si="1"/>
        <v>67.307692307692307</v>
      </c>
      <c r="O12" s="1"/>
    </row>
    <row r="14" spans="2:19" x14ac:dyDescent="0.25"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1">
        <v>11</v>
      </c>
      <c r="I14" s="1">
        <v>12</v>
      </c>
    </row>
    <row r="15" spans="2:19" hidden="1" x14ac:dyDescent="0.25">
      <c r="D15" s="1">
        <v>9</v>
      </c>
      <c r="E15" s="1">
        <v>10</v>
      </c>
      <c r="F15" s="1">
        <v>11</v>
      </c>
      <c r="G15" s="1">
        <v>12</v>
      </c>
      <c r="H15" s="1">
        <v>1</v>
      </c>
      <c r="I15" s="1">
        <v>2</v>
      </c>
      <c r="J15" s="1">
        <v>3</v>
      </c>
      <c r="K15" s="1">
        <v>4</v>
      </c>
      <c r="L15" s="1">
        <v>5</v>
      </c>
      <c r="M15" s="1">
        <v>6</v>
      </c>
      <c r="N15" s="1">
        <v>7</v>
      </c>
      <c r="O15" s="1">
        <v>8</v>
      </c>
      <c r="P15" s="1">
        <v>9</v>
      </c>
      <c r="Q15" s="1">
        <v>10</v>
      </c>
      <c r="R15" s="1">
        <v>11</v>
      </c>
    </row>
    <row r="16" spans="2:19" hidden="1" x14ac:dyDescent="0.25">
      <c r="D16" s="1">
        <v>12430</v>
      </c>
      <c r="E16" s="1">
        <v>21036</v>
      </c>
      <c r="F16" s="1">
        <v>17769</v>
      </c>
      <c r="G16" s="1">
        <v>8738</v>
      </c>
      <c r="H16" s="1">
        <v>2529</v>
      </c>
      <c r="I16" s="1">
        <v>3939</v>
      </c>
      <c r="J16" s="1">
        <v>15018</v>
      </c>
      <c r="K16">
        <v>20842</v>
      </c>
      <c r="L16">
        <v>14728</v>
      </c>
      <c r="M16">
        <v>14363</v>
      </c>
      <c r="N16">
        <v>19067</v>
      </c>
      <c r="O16">
        <v>16503</v>
      </c>
      <c r="P16">
        <v>28938</v>
      </c>
      <c r="Q16">
        <v>15929</v>
      </c>
      <c r="R16">
        <v>24398</v>
      </c>
      <c r="S16">
        <v>1737</v>
      </c>
    </row>
    <row r="17" spans="2:15" hidden="1" x14ac:dyDescent="0.25"/>
    <row r="18" spans="2:15" hidden="1" x14ac:dyDescent="0.25">
      <c r="D18" s="1">
        <v>7</v>
      </c>
      <c r="E18" s="1">
        <v>8</v>
      </c>
      <c r="F18" s="1">
        <v>9</v>
      </c>
      <c r="G18" s="1">
        <v>10</v>
      </c>
      <c r="H18" s="1">
        <v>11</v>
      </c>
      <c r="I18" s="1">
        <v>12</v>
      </c>
      <c r="J18" s="1">
        <v>1</v>
      </c>
      <c r="K18" s="1">
        <v>2</v>
      </c>
      <c r="L18" s="1">
        <v>3</v>
      </c>
      <c r="M18" s="1">
        <v>4</v>
      </c>
      <c r="N18" s="1">
        <v>5</v>
      </c>
      <c r="O18" s="1">
        <v>6</v>
      </c>
    </row>
    <row r="19" spans="2:15" hidden="1" x14ac:dyDescent="0.25">
      <c r="D19" s="13">
        <f>ROUNDUP((D16/2)/5000,0)</f>
        <v>2</v>
      </c>
      <c r="E19" s="14">
        <f>ROUNDUP((D16+E16)/(2*5000),0)</f>
        <v>4</v>
      </c>
      <c r="F19" s="14">
        <f t="shared" ref="F19:O19" si="2">ROUNDUP((E16+F16)/(2*5000),0)</f>
        <v>4</v>
      </c>
      <c r="G19" s="14">
        <f t="shared" si="2"/>
        <v>3</v>
      </c>
      <c r="H19" s="14">
        <f t="shared" si="2"/>
        <v>2</v>
      </c>
      <c r="I19" s="14">
        <f t="shared" si="2"/>
        <v>1</v>
      </c>
      <c r="J19" s="14">
        <f t="shared" si="2"/>
        <v>2</v>
      </c>
      <c r="K19" s="14">
        <f t="shared" si="2"/>
        <v>4</v>
      </c>
      <c r="L19" s="14">
        <f t="shared" si="2"/>
        <v>4</v>
      </c>
      <c r="M19" s="14">
        <f t="shared" si="2"/>
        <v>3</v>
      </c>
      <c r="N19" s="14">
        <f t="shared" si="2"/>
        <v>4</v>
      </c>
      <c r="O19" s="14">
        <f t="shared" si="2"/>
        <v>4</v>
      </c>
    </row>
    <row r="20" spans="2:15" x14ac:dyDescent="0.25">
      <c r="B20" s="1">
        <v>2000</v>
      </c>
      <c r="C20" s="2">
        <v>56</v>
      </c>
      <c r="D20" s="2">
        <v>67</v>
      </c>
      <c r="E20" s="2">
        <v>35</v>
      </c>
      <c r="F20" s="2">
        <v>67</v>
      </c>
      <c r="G20" s="2">
        <v>67</v>
      </c>
      <c r="H20" s="2">
        <v>67</v>
      </c>
      <c r="I20" s="2">
        <v>51</v>
      </c>
      <c r="J20" s="1">
        <f>SUM(C20:I20)</f>
        <v>410</v>
      </c>
      <c r="N20" t="s">
        <v>27</v>
      </c>
      <c r="O20">
        <v>1286</v>
      </c>
    </row>
    <row r="23" spans="2:15" x14ac:dyDescent="0.25">
      <c r="J23" s="1">
        <f>SUM(C20:F20)</f>
        <v>225</v>
      </c>
      <c r="K23">
        <v>5.3</v>
      </c>
      <c r="L23">
        <f>K23*J23</f>
        <v>1192.5</v>
      </c>
    </row>
    <row r="24" spans="2:15" x14ac:dyDescent="0.25">
      <c r="J24" s="1">
        <v>17</v>
      </c>
    </row>
    <row r="25" spans="2:15" x14ac:dyDescent="0.25">
      <c r="J25" s="1">
        <f>J24+J23</f>
        <v>242</v>
      </c>
      <c r="K25">
        <v>5.3</v>
      </c>
      <c r="L25">
        <f>J25*K25</f>
        <v>1282.5999999999999</v>
      </c>
      <c r="O25">
        <f>L25</f>
        <v>1282.5999999999999</v>
      </c>
    </row>
    <row r="26" spans="2:15" x14ac:dyDescent="0.25">
      <c r="J26" s="1" t="s">
        <v>25</v>
      </c>
      <c r="L26">
        <v>300</v>
      </c>
      <c r="O26">
        <f>L26</f>
        <v>300</v>
      </c>
    </row>
    <row r="27" spans="2:15" x14ac:dyDescent="0.25">
      <c r="J27" s="1" t="s">
        <v>26</v>
      </c>
      <c r="L27">
        <v>350</v>
      </c>
      <c r="O27">
        <f>L27</f>
        <v>350</v>
      </c>
    </row>
    <row r="28" spans="2:15" x14ac:dyDescent="0.25">
      <c r="J28" s="1" t="s">
        <v>28</v>
      </c>
      <c r="L28">
        <v>100</v>
      </c>
      <c r="O28">
        <f>L28</f>
        <v>100</v>
      </c>
    </row>
    <row r="29" spans="2:15" x14ac:dyDescent="0.25">
      <c r="O29">
        <f>SUM(O20:O28)</f>
        <v>3318.6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Lingots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Havez</dc:creator>
  <cp:lastModifiedBy>Patrick Delaborde</cp:lastModifiedBy>
  <dcterms:created xsi:type="dcterms:W3CDTF">2018-05-17T16:52:29Z</dcterms:created>
  <dcterms:modified xsi:type="dcterms:W3CDTF">2018-05-28T14:44:56Z</dcterms:modified>
</cp:coreProperties>
</file>