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Donnees" sheetId="1" r:id="rId1"/>
    <sheet name="Profils par client" sheetId="2" r:id="rId2"/>
    <sheet name="Profil global" sheetId="3" r:id="rId3"/>
    <sheet name="PIC" sheetId="4" r:id="rId4"/>
  </sheets>
  <calcPr calcId="145621"/>
</workbook>
</file>

<file path=xl/calcChain.xml><?xml version="1.0" encoding="utf-8"?>
<calcChain xmlns="http://schemas.openxmlformats.org/spreadsheetml/2006/main">
  <c r="O13" i="1" l="1"/>
  <c r="L13" i="1"/>
  <c r="I13" i="1"/>
  <c r="F13" i="1"/>
  <c r="N15" i="1"/>
  <c r="H15" i="1"/>
  <c r="N14" i="1"/>
  <c r="H14" i="1"/>
  <c r="N13" i="1"/>
  <c r="K13" i="1"/>
  <c r="H13" i="1"/>
  <c r="E13" i="1"/>
  <c r="E55" i="4" l="1"/>
  <c r="F55" i="4" s="1"/>
  <c r="G55" i="4" s="1"/>
  <c r="H55" i="4" s="1"/>
  <c r="I55" i="4" s="1"/>
  <c r="J55" i="4" s="1"/>
  <c r="K55" i="4" s="1"/>
  <c r="L55" i="4" s="1"/>
  <c r="M55" i="4" s="1"/>
  <c r="N55" i="4" s="1"/>
  <c r="D55" i="4"/>
  <c r="I28" i="4"/>
  <c r="M23" i="4"/>
  <c r="I23" i="4"/>
  <c r="G23" i="4"/>
  <c r="D23" i="4"/>
  <c r="M21" i="4"/>
  <c r="K21" i="4"/>
  <c r="I21" i="4"/>
  <c r="G21" i="4"/>
  <c r="E21" i="4"/>
  <c r="C21" i="4"/>
  <c r="M19" i="4"/>
  <c r="K19" i="4"/>
  <c r="I19" i="4"/>
  <c r="G19" i="4"/>
  <c r="E19" i="4"/>
  <c r="C19" i="4"/>
  <c r="M17" i="4"/>
  <c r="K17" i="4"/>
  <c r="I17" i="4"/>
  <c r="G17" i="4"/>
  <c r="E17" i="4"/>
  <c r="C17" i="4"/>
  <c r="M15" i="4"/>
  <c r="K15" i="4"/>
  <c r="I15" i="4"/>
  <c r="G15" i="4"/>
  <c r="E15" i="4"/>
  <c r="C15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H50" i="4" s="1"/>
  <c r="O10" i="4"/>
  <c r="K49" i="4" s="1"/>
  <c r="O9" i="4"/>
  <c r="F48" i="4" s="1"/>
  <c r="O8" i="4"/>
  <c r="O7" i="4"/>
  <c r="O6" i="4"/>
  <c r="K45" i="4" s="1"/>
  <c r="O5" i="4"/>
  <c r="M44" i="4" s="1"/>
  <c r="O4" i="4"/>
  <c r="O3" i="4"/>
  <c r="O2" i="4"/>
  <c r="K41" i="4" s="1"/>
  <c r="J57" i="1"/>
  <c r="E57" i="1"/>
  <c r="F57" i="1" s="1"/>
  <c r="G57" i="1" s="1"/>
  <c r="H57" i="1" s="1"/>
  <c r="I57" i="1" s="1"/>
  <c r="D57" i="1"/>
  <c r="L43" i="1"/>
  <c r="M43" i="1"/>
  <c r="N43" i="1"/>
  <c r="K43" i="1"/>
  <c r="I43" i="1"/>
  <c r="D43" i="1"/>
  <c r="E43" i="1"/>
  <c r="F43" i="1"/>
  <c r="G43" i="1"/>
  <c r="H43" i="1"/>
  <c r="C43" i="1"/>
  <c r="O43" i="1"/>
  <c r="D30" i="1"/>
  <c r="E30" i="1"/>
  <c r="F30" i="1"/>
  <c r="G30" i="1"/>
  <c r="H30" i="1"/>
  <c r="I30" i="1"/>
  <c r="J30" i="1"/>
  <c r="K30" i="1"/>
  <c r="L30" i="1"/>
  <c r="M30" i="1"/>
  <c r="N30" i="1"/>
  <c r="C30" i="1"/>
  <c r="N42" i="4" l="1"/>
  <c r="I42" i="4"/>
  <c r="E42" i="4"/>
  <c r="K29" i="4"/>
  <c r="G29" i="4"/>
  <c r="C29" i="4"/>
  <c r="L42" i="4"/>
  <c r="G42" i="4"/>
  <c r="C42" i="4"/>
  <c r="M29" i="4"/>
  <c r="I29" i="4"/>
  <c r="E29" i="4"/>
  <c r="N46" i="4"/>
  <c r="I46" i="4"/>
  <c r="E46" i="4"/>
  <c r="K33" i="4"/>
  <c r="G33" i="4"/>
  <c r="C33" i="4"/>
  <c r="L46" i="4"/>
  <c r="G46" i="4"/>
  <c r="C46" i="4"/>
  <c r="M33" i="4"/>
  <c r="I33" i="4"/>
  <c r="E33" i="4"/>
  <c r="E18" i="4"/>
  <c r="N43" i="4"/>
  <c r="I43" i="4"/>
  <c r="E43" i="4"/>
  <c r="N30" i="4"/>
  <c r="J30" i="4"/>
  <c r="F30" i="4"/>
  <c r="L43" i="4"/>
  <c r="G43" i="4"/>
  <c r="C43" i="4"/>
  <c r="L30" i="4"/>
  <c r="H30" i="4"/>
  <c r="D30" i="4"/>
  <c r="N47" i="4"/>
  <c r="I47" i="4"/>
  <c r="E47" i="4"/>
  <c r="N34" i="4"/>
  <c r="J34" i="4"/>
  <c r="F34" i="4"/>
  <c r="L47" i="4"/>
  <c r="G47" i="4"/>
  <c r="C47" i="4"/>
  <c r="L34" i="4"/>
  <c r="H34" i="4"/>
  <c r="D34" i="4"/>
  <c r="C51" i="4"/>
  <c r="G51" i="4"/>
  <c r="O12" i="4"/>
  <c r="F15" i="4"/>
  <c r="J15" i="4"/>
  <c r="N15" i="4"/>
  <c r="F16" i="4"/>
  <c r="J16" i="4"/>
  <c r="N16" i="4"/>
  <c r="F17" i="4"/>
  <c r="J17" i="4"/>
  <c r="N17" i="4"/>
  <c r="F18" i="4"/>
  <c r="J18" i="4"/>
  <c r="N18" i="4"/>
  <c r="F19" i="4"/>
  <c r="J19" i="4"/>
  <c r="N19" i="4"/>
  <c r="F20" i="4"/>
  <c r="J20" i="4"/>
  <c r="N20" i="4"/>
  <c r="F21" i="4"/>
  <c r="J21" i="4"/>
  <c r="N21" i="4"/>
  <c r="G22" i="4"/>
  <c r="L22" i="4"/>
  <c r="E23" i="4"/>
  <c r="K23" i="4"/>
  <c r="G24" i="4"/>
  <c r="C25" i="4"/>
  <c r="K25" i="4"/>
  <c r="G28" i="4"/>
  <c r="J29" i="4"/>
  <c r="E30" i="4"/>
  <c r="M30" i="4"/>
  <c r="H31" i="4"/>
  <c r="C32" i="4"/>
  <c r="K32" i="4"/>
  <c r="F33" i="4"/>
  <c r="N33" i="4"/>
  <c r="I34" i="4"/>
  <c r="D35" i="4"/>
  <c r="L35" i="4"/>
  <c r="G36" i="4"/>
  <c r="J37" i="4"/>
  <c r="M38" i="4"/>
  <c r="H41" i="4"/>
  <c r="D42" i="4"/>
  <c r="M42" i="4"/>
  <c r="H43" i="4"/>
  <c r="D44" i="4"/>
  <c r="H45" i="4"/>
  <c r="D46" i="4"/>
  <c r="M46" i="4"/>
  <c r="H47" i="4"/>
  <c r="D48" i="4"/>
  <c r="M48" i="4"/>
  <c r="H49" i="4"/>
  <c r="D50" i="4"/>
  <c r="M50" i="4"/>
  <c r="N44" i="4"/>
  <c r="I44" i="4"/>
  <c r="E44" i="4"/>
  <c r="M31" i="4"/>
  <c r="I31" i="4"/>
  <c r="E31" i="4"/>
  <c r="L44" i="4"/>
  <c r="G44" i="4"/>
  <c r="C44" i="4"/>
  <c r="K31" i="4"/>
  <c r="G31" i="4"/>
  <c r="C31" i="4"/>
  <c r="H25" i="4"/>
  <c r="H38" i="4"/>
  <c r="G16" i="4"/>
  <c r="K16" i="4"/>
  <c r="C18" i="4"/>
  <c r="G18" i="4"/>
  <c r="C20" i="4"/>
  <c r="G20" i="4"/>
  <c r="K20" i="4"/>
  <c r="C22" i="4"/>
  <c r="H22" i="4"/>
  <c r="M22" i="4"/>
  <c r="I24" i="4"/>
  <c r="D29" i="4"/>
  <c r="L29" i="4"/>
  <c r="G30" i="4"/>
  <c r="J31" i="4"/>
  <c r="E32" i="4"/>
  <c r="M32" i="4"/>
  <c r="H33" i="4"/>
  <c r="C34" i="4"/>
  <c r="K34" i="4"/>
  <c r="F35" i="4"/>
  <c r="N35" i="4"/>
  <c r="I36" i="4"/>
  <c r="D37" i="4"/>
  <c r="L37" i="4"/>
  <c r="G38" i="4"/>
  <c r="F42" i="4"/>
  <c r="K43" i="4"/>
  <c r="F44" i="4"/>
  <c r="F46" i="4"/>
  <c r="K47" i="4"/>
  <c r="F50" i="4"/>
  <c r="K51" i="4"/>
  <c r="N48" i="4"/>
  <c r="I48" i="4"/>
  <c r="E48" i="4"/>
  <c r="M35" i="4"/>
  <c r="I35" i="4"/>
  <c r="E35" i="4"/>
  <c r="L48" i="4"/>
  <c r="G48" i="4"/>
  <c r="C48" i="4"/>
  <c r="K35" i="4"/>
  <c r="G35" i="4"/>
  <c r="C35" i="4"/>
  <c r="N22" i="4"/>
  <c r="J22" i="4"/>
  <c r="F22" i="4"/>
  <c r="D25" i="4"/>
  <c r="D38" i="4"/>
  <c r="L25" i="4"/>
  <c r="L51" i="4"/>
  <c r="L38" i="4"/>
  <c r="C16" i="4"/>
  <c r="K18" i="4"/>
  <c r="N41" i="4"/>
  <c r="I41" i="4"/>
  <c r="E41" i="4"/>
  <c r="L28" i="4"/>
  <c r="H28" i="4"/>
  <c r="D28" i="4"/>
  <c r="L41" i="4"/>
  <c r="G41" i="4"/>
  <c r="C41" i="4"/>
  <c r="N28" i="4"/>
  <c r="J28" i="4"/>
  <c r="F28" i="4"/>
  <c r="N45" i="4"/>
  <c r="I45" i="4"/>
  <c r="E45" i="4"/>
  <c r="L32" i="4"/>
  <c r="H32" i="4"/>
  <c r="D32" i="4"/>
  <c r="L45" i="4"/>
  <c r="G45" i="4"/>
  <c r="C45" i="4"/>
  <c r="N32" i="4"/>
  <c r="J32" i="4"/>
  <c r="F32" i="4"/>
  <c r="N49" i="4"/>
  <c r="I49" i="4"/>
  <c r="E49" i="4"/>
  <c r="L36" i="4"/>
  <c r="H36" i="4"/>
  <c r="D36" i="4"/>
  <c r="L23" i="4"/>
  <c r="L49" i="4"/>
  <c r="G49" i="4"/>
  <c r="C49" i="4"/>
  <c r="N36" i="4"/>
  <c r="J36" i="4"/>
  <c r="F36" i="4"/>
  <c r="N23" i="4"/>
  <c r="J23" i="4"/>
  <c r="F23" i="4"/>
  <c r="E51" i="4"/>
  <c r="I51" i="4"/>
  <c r="D15" i="4"/>
  <c r="H15" i="4"/>
  <c r="L15" i="4"/>
  <c r="D16" i="4"/>
  <c r="H16" i="4"/>
  <c r="L16" i="4"/>
  <c r="D17" i="4"/>
  <c r="H17" i="4"/>
  <c r="L17" i="4"/>
  <c r="D18" i="4"/>
  <c r="H18" i="4"/>
  <c r="L18" i="4"/>
  <c r="D19" i="4"/>
  <c r="H19" i="4"/>
  <c r="L19" i="4"/>
  <c r="D20" i="4"/>
  <c r="H20" i="4"/>
  <c r="L20" i="4"/>
  <c r="D21" i="4"/>
  <c r="H21" i="4"/>
  <c r="L21" i="4"/>
  <c r="D22" i="4"/>
  <c r="I22" i="4"/>
  <c r="C23" i="4"/>
  <c r="H23" i="4"/>
  <c r="C24" i="4"/>
  <c r="K24" i="4"/>
  <c r="G25" i="4"/>
  <c r="C28" i="4"/>
  <c r="K28" i="4"/>
  <c r="F29" i="4"/>
  <c r="N29" i="4"/>
  <c r="I30" i="4"/>
  <c r="D31" i="4"/>
  <c r="L31" i="4"/>
  <c r="G32" i="4"/>
  <c r="J33" i="4"/>
  <c r="E34" i="4"/>
  <c r="M34" i="4"/>
  <c r="H35" i="4"/>
  <c r="C36" i="4"/>
  <c r="K36" i="4"/>
  <c r="F37" i="4"/>
  <c r="N37" i="4"/>
  <c r="I38" i="4"/>
  <c r="D41" i="4"/>
  <c r="M41" i="4"/>
  <c r="H42" i="4"/>
  <c r="D43" i="4"/>
  <c r="M43" i="4"/>
  <c r="H44" i="4"/>
  <c r="D45" i="4"/>
  <c r="M45" i="4"/>
  <c r="H46" i="4"/>
  <c r="D47" i="4"/>
  <c r="M47" i="4"/>
  <c r="H48" i="4"/>
  <c r="D49" i="4"/>
  <c r="M49" i="4"/>
  <c r="D51" i="4"/>
  <c r="N50" i="4"/>
  <c r="I50" i="4"/>
  <c r="E50" i="4"/>
  <c r="K37" i="4"/>
  <c r="G37" i="4"/>
  <c r="C37" i="4"/>
  <c r="L24" i="4"/>
  <c r="H24" i="4"/>
  <c r="D24" i="4"/>
  <c r="L50" i="4"/>
  <c r="G50" i="4"/>
  <c r="C50" i="4"/>
  <c r="M37" i="4"/>
  <c r="I37" i="4"/>
  <c r="E37" i="4"/>
  <c r="N24" i="4"/>
  <c r="J24" i="4"/>
  <c r="F24" i="4"/>
  <c r="N51" i="4"/>
  <c r="N38" i="4"/>
  <c r="N25" i="4"/>
  <c r="E16" i="4"/>
  <c r="I16" i="4"/>
  <c r="M16" i="4"/>
  <c r="I18" i="4"/>
  <c r="M18" i="4"/>
  <c r="E20" i="4"/>
  <c r="I20" i="4"/>
  <c r="M20" i="4"/>
  <c r="E22" i="4"/>
  <c r="K22" i="4"/>
  <c r="E24" i="4"/>
  <c r="M24" i="4"/>
  <c r="E28" i="4"/>
  <c r="M28" i="4"/>
  <c r="H29" i="4"/>
  <c r="C30" i="4"/>
  <c r="K30" i="4"/>
  <c r="F31" i="4"/>
  <c r="N31" i="4"/>
  <c r="I32" i="4"/>
  <c r="D33" i="4"/>
  <c r="L33" i="4"/>
  <c r="G34" i="4"/>
  <c r="J35" i="4"/>
  <c r="E36" i="4"/>
  <c r="M36" i="4"/>
  <c r="H37" i="4"/>
  <c r="C38" i="4"/>
  <c r="F41" i="4"/>
  <c r="K42" i="4"/>
  <c r="F43" i="4"/>
  <c r="K44" i="4"/>
  <c r="F45" i="4"/>
  <c r="K46" i="4"/>
  <c r="F47" i="4"/>
  <c r="K48" i="4"/>
  <c r="F49" i="4"/>
  <c r="K50" i="4"/>
  <c r="F51" i="4"/>
  <c r="K57" i="1"/>
  <c r="L57" i="1" s="1"/>
  <c r="M57" i="1" s="1"/>
  <c r="N57" i="1" s="1"/>
  <c r="O30" i="1"/>
  <c r="D12" i="1"/>
  <c r="E12" i="1"/>
  <c r="F12" i="1"/>
  <c r="G12" i="1"/>
  <c r="H12" i="1"/>
  <c r="I12" i="1"/>
  <c r="J12" i="1"/>
  <c r="K12" i="1"/>
  <c r="L12" i="1"/>
  <c r="M12" i="1"/>
  <c r="N12" i="1"/>
  <c r="C12" i="1"/>
  <c r="D17" i="1"/>
  <c r="E17" i="1"/>
  <c r="F17" i="1"/>
  <c r="G17" i="1"/>
  <c r="H17" i="1"/>
  <c r="I17" i="1"/>
  <c r="J17" i="1"/>
  <c r="K17" i="1"/>
  <c r="L17" i="1"/>
  <c r="M17" i="1"/>
  <c r="N17" i="1"/>
  <c r="C17" i="1"/>
  <c r="O2" i="1"/>
  <c r="O3" i="1"/>
  <c r="O4" i="1"/>
  <c r="F19" i="1" s="1"/>
  <c r="O5" i="1"/>
  <c r="C20" i="1" s="1"/>
  <c r="O6" i="1"/>
  <c r="O7" i="1"/>
  <c r="E22" i="1" s="1"/>
  <c r="O8" i="1"/>
  <c r="O9" i="1"/>
  <c r="C24" i="1" s="1"/>
  <c r="O10" i="1"/>
  <c r="C25" i="1" s="1"/>
  <c r="O11" i="1"/>
  <c r="E26" i="1" s="1"/>
  <c r="O12" i="1" l="1"/>
  <c r="C53" i="1" s="1"/>
  <c r="C40" i="1"/>
  <c r="N53" i="1"/>
  <c r="D40" i="1"/>
  <c r="J40" i="1"/>
  <c r="I40" i="1"/>
  <c r="E27" i="1"/>
  <c r="J27" i="1"/>
  <c r="K27" i="1"/>
  <c r="C49" i="1"/>
  <c r="G49" i="1"/>
  <c r="L49" i="1"/>
  <c r="C36" i="1"/>
  <c r="G36" i="1"/>
  <c r="K36" i="1"/>
  <c r="I49" i="1"/>
  <c r="I36" i="1"/>
  <c r="D49" i="1"/>
  <c r="H49" i="1"/>
  <c r="M49" i="1"/>
  <c r="D36" i="1"/>
  <c r="H36" i="1"/>
  <c r="L36" i="1"/>
  <c r="E49" i="1"/>
  <c r="N49" i="1"/>
  <c r="E36" i="1"/>
  <c r="M36" i="1"/>
  <c r="K49" i="1"/>
  <c r="F36" i="1"/>
  <c r="N36" i="1"/>
  <c r="F49" i="1"/>
  <c r="J36" i="1"/>
  <c r="E47" i="1"/>
  <c r="I47" i="1"/>
  <c r="N47" i="1"/>
  <c r="C34" i="1"/>
  <c r="G34" i="1"/>
  <c r="K34" i="1"/>
  <c r="G47" i="1"/>
  <c r="E34" i="1"/>
  <c r="M34" i="1"/>
  <c r="F47" i="1"/>
  <c r="K47" i="1"/>
  <c r="D34" i="1"/>
  <c r="H34" i="1"/>
  <c r="L34" i="1"/>
  <c r="C47" i="1"/>
  <c r="L47" i="1"/>
  <c r="I34" i="1"/>
  <c r="D47" i="1"/>
  <c r="O47" i="1" s="1"/>
  <c r="J34" i="1"/>
  <c r="H47" i="1"/>
  <c r="N34" i="1"/>
  <c r="F34" i="1"/>
  <c r="M47" i="1"/>
  <c r="K26" i="1"/>
  <c r="G26" i="1"/>
  <c r="C26" i="1"/>
  <c r="K25" i="1"/>
  <c r="G25" i="1"/>
  <c r="K24" i="1"/>
  <c r="G24" i="1"/>
  <c r="K23" i="1"/>
  <c r="G23" i="1"/>
  <c r="C23" i="1"/>
  <c r="K22" i="1"/>
  <c r="G22" i="1"/>
  <c r="C22" i="1"/>
  <c r="K21" i="1"/>
  <c r="G21" i="1"/>
  <c r="C21" i="1"/>
  <c r="K20" i="1"/>
  <c r="G20" i="1"/>
  <c r="K19" i="1"/>
  <c r="G19" i="1"/>
  <c r="C19" i="1"/>
  <c r="K18" i="1"/>
  <c r="G18" i="1"/>
  <c r="C18" i="1"/>
  <c r="E51" i="1"/>
  <c r="I51" i="1"/>
  <c r="N51" i="1"/>
  <c r="C38" i="1"/>
  <c r="G38" i="1"/>
  <c r="K38" i="1"/>
  <c r="G51" i="1"/>
  <c r="L51" i="1"/>
  <c r="F51" i="1"/>
  <c r="K51" i="1"/>
  <c r="D38" i="1"/>
  <c r="H38" i="1"/>
  <c r="L38" i="1"/>
  <c r="C51" i="1"/>
  <c r="D51" i="1"/>
  <c r="O51" i="1" s="1"/>
  <c r="H51" i="1"/>
  <c r="M51" i="1"/>
  <c r="E38" i="1"/>
  <c r="M38" i="1"/>
  <c r="I38" i="1"/>
  <c r="J38" i="1"/>
  <c r="F38" i="1"/>
  <c r="N38" i="1"/>
  <c r="D50" i="1"/>
  <c r="H50" i="1"/>
  <c r="M50" i="1"/>
  <c r="C37" i="1"/>
  <c r="G37" i="1"/>
  <c r="K37" i="1"/>
  <c r="K50" i="1"/>
  <c r="E37" i="1"/>
  <c r="E50" i="1"/>
  <c r="I50" i="1"/>
  <c r="N50" i="1"/>
  <c r="D37" i="1"/>
  <c r="H37" i="1"/>
  <c r="L37" i="1"/>
  <c r="F50" i="1"/>
  <c r="C50" i="1"/>
  <c r="O50" i="1" s="1"/>
  <c r="F37" i="1"/>
  <c r="G50" i="1"/>
  <c r="I37" i="1"/>
  <c r="N37" i="1"/>
  <c r="L50" i="1"/>
  <c r="J37" i="1"/>
  <c r="M37" i="1"/>
  <c r="D46" i="1"/>
  <c r="H46" i="1"/>
  <c r="M46" i="1"/>
  <c r="C33" i="1"/>
  <c r="G33" i="1"/>
  <c r="K33" i="1"/>
  <c r="K46" i="1"/>
  <c r="I33" i="1"/>
  <c r="E46" i="1"/>
  <c r="I46" i="1"/>
  <c r="N46" i="1"/>
  <c r="D33" i="1"/>
  <c r="H33" i="1"/>
  <c r="L33" i="1"/>
  <c r="F46" i="1"/>
  <c r="E33" i="1"/>
  <c r="M33" i="1"/>
  <c r="L46" i="1"/>
  <c r="F33" i="1"/>
  <c r="C46" i="1"/>
  <c r="J33" i="1"/>
  <c r="G46" i="1"/>
  <c r="N33" i="1"/>
  <c r="N26" i="1"/>
  <c r="J26" i="1"/>
  <c r="F26" i="1"/>
  <c r="N25" i="1"/>
  <c r="J25" i="1"/>
  <c r="F25" i="1"/>
  <c r="N24" i="1"/>
  <c r="J24" i="1"/>
  <c r="F24" i="1"/>
  <c r="N23" i="1"/>
  <c r="J23" i="1"/>
  <c r="F23" i="1"/>
  <c r="N22" i="1"/>
  <c r="J22" i="1"/>
  <c r="F22" i="1"/>
  <c r="N21" i="1"/>
  <c r="J21" i="1"/>
  <c r="F21" i="1"/>
  <c r="N20" i="1"/>
  <c r="J20" i="1"/>
  <c r="F20" i="1"/>
  <c r="N19" i="1"/>
  <c r="J19" i="1"/>
  <c r="N18" i="1"/>
  <c r="J18" i="1"/>
  <c r="F18" i="1"/>
  <c r="C45" i="1"/>
  <c r="G45" i="1"/>
  <c r="L45" i="1"/>
  <c r="C32" i="1"/>
  <c r="G32" i="1"/>
  <c r="K32" i="1"/>
  <c r="I45" i="1"/>
  <c r="E32" i="1"/>
  <c r="M32" i="1"/>
  <c r="D45" i="1"/>
  <c r="H45" i="1"/>
  <c r="M45" i="1"/>
  <c r="D32" i="1"/>
  <c r="H32" i="1"/>
  <c r="L32" i="1"/>
  <c r="E45" i="1"/>
  <c r="N45" i="1"/>
  <c r="I32" i="1"/>
  <c r="F45" i="1"/>
  <c r="K45" i="1"/>
  <c r="F32" i="1"/>
  <c r="J32" i="1"/>
  <c r="N32" i="1"/>
  <c r="M26" i="1"/>
  <c r="I26" i="1"/>
  <c r="M25" i="1"/>
  <c r="I25" i="1"/>
  <c r="E25" i="1"/>
  <c r="M24" i="1"/>
  <c r="I24" i="1"/>
  <c r="E24" i="1"/>
  <c r="M23" i="1"/>
  <c r="I23" i="1"/>
  <c r="E23" i="1"/>
  <c r="M22" i="1"/>
  <c r="I22" i="1"/>
  <c r="M21" i="1"/>
  <c r="I21" i="1"/>
  <c r="E21" i="1"/>
  <c r="M20" i="1"/>
  <c r="I20" i="1"/>
  <c r="E20" i="1"/>
  <c r="M19" i="1"/>
  <c r="I19" i="1"/>
  <c r="E19" i="1"/>
  <c r="M18" i="1"/>
  <c r="I18" i="1"/>
  <c r="E18" i="1"/>
  <c r="F52" i="1"/>
  <c r="K52" i="1"/>
  <c r="C39" i="1"/>
  <c r="G39" i="1"/>
  <c r="K39" i="1"/>
  <c r="H52" i="1"/>
  <c r="C52" i="1"/>
  <c r="G52" i="1"/>
  <c r="L52" i="1"/>
  <c r="D39" i="1"/>
  <c r="H39" i="1"/>
  <c r="L39" i="1"/>
  <c r="D52" i="1"/>
  <c r="M52" i="1"/>
  <c r="I52" i="1"/>
  <c r="N52" i="1"/>
  <c r="I39" i="1"/>
  <c r="E39" i="1"/>
  <c r="N39" i="1"/>
  <c r="E52" i="1"/>
  <c r="J39" i="1"/>
  <c r="M39" i="1"/>
  <c r="F39" i="1"/>
  <c r="F48" i="1"/>
  <c r="K48" i="1"/>
  <c r="C35" i="1"/>
  <c r="G35" i="1"/>
  <c r="K35" i="1"/>
  <c r="D48" i="1"/>
  <c r="M48" i="1"/>
  <c r="E35" i="1"/>
  <c r="M35" i="1"/>
  <c r="C48" i="1"/>
  <c r="G48" i="1"/>
  <c r="L48" i="1"/>
  <c r="D35" i="1"/>
  <c r="H35" i="1"/>
  <c r="L35" i="1"/>
  <c r="H48" i="1"/>
  <c r="I35" i="1"/>
  <c r="E48" i="1"/>
  <c r="I48" i="1"/>
  <c r="N35" i="1"/>
  <c r="N48" i="1"/>
  <c r="F35" i="1"/>
  <c r="J35" i="1"/>
  <c r="F44" i="1"/>
  <c r="K44" i="1"/>
  <c r="C31" i="1"/>
  <c r="G31" i="1"/>
  <c r="K31" i="1"/>
  <c r="E31" i="1"/>
  <c r="I31" i="1"/>
  <c r="C44" i="1"/>
  <c r="G44" i="1"/>
  <c r="L44" i="1"/>
  <c r="D31" i="1"/>
  <c r="H31" i="1"/>
  <c r="L31" i="1"/>
  <c r="D44" i="1"/>
  <c r="H44" i="1"/>
  <c r="M44" i="1"/>
  <c r="M31" i="1"/>
  <c r="E44" i="1"/>
  <c r="N31" i="1"/>
  <c r="I44" i="1"/>
  <c r="N44" i="1"/>
  <c r="F31" i="1"/>
  <c r="J31" i="1"/>
  <c r="L26" i="1"/>
  <c r="H26" i="1"/>
  <c r="D26" i="1"/>
  <c r="L25" i="1"/>
  <c r="H25" i="1"/>
  <c r="D25" i="1"/>
  <c r="L24" i="1"/>
  <c r="H24" i="1"/>
  <c r="D24" i="1"/>
  <c r="L23" i="1"/>
  <c r="H23" i="1"/>
  <c r="D23" i="1"/>
  <c r="L22" i="1"/>
  <c r="H22" i="1"/>
  <c r="D22" i="1"/>
  <c r="L21" i="1"/>
  <c r="H21" i="1"/>
  <c r="D21" i="1"/>
  <c r="L20" i="1"/>
  <c r="H20" i="1"/>
  <c r="D20" i="1"/>
  <c r="L19" i="1"/>
  <c r="H19" i="1"/>
  <c r="D19" i="1"/>
  <c r="L18" i="1"/>
  <c r="H18" i="1"/>
  <c r="D18" i="1"/>
  <c r="O50" i="4"/>
  <c r="O49" i="4"/>
  <c r="O35" i="4"/>
  <c r="I25" i="4"/>
  <c r="M25" i="4"/>
  <c r="E25" i="4"/>
  <c r="J25" i="4"/>
  <c r="M51" i="4"/>
  <c r="O45" i="4"/>
  <c r="O41" i="4"/>
  <c r="J38" i="4"/>
  <c r="E38" i="4"/>
  <c r="O37" i="4"/>
  <c r="O34" i="4"/>
  <c r="O44" i="4"/>
  <c r="O32" i="4"/>
  <c r="C53" i="4"/>
  <c r="D53" i="4" s="1"/>
  <c r="E53" i="4" s="1"/>
  <c r="F53" i="4" s="1"/>
  <c r="G53" i="4" s="1"/>
  <c r="O47" i="4"/>
  <c r="O43" i="4"/>
  <c r="F25" i="4"/>
  <c r="O33" i="4"/>
  <c r="O29" i="4"/>
  <c r="H51" i="4"/>
  <c r="O51" i="4" s="1"/>
  <c r="O30" i="4"/>
  <c r="O36" i="4"/>
  <c r="O28" i="4"/>
  <c r="O48" i="4"/>
  <c r="O31" i="4"/>
  <c r="F38" i="4"/>
  <c r="O38" i="4" s="1"/>
  <c r="O46" i="4"/>
  <c r="O42" i="4"/>
  <c r="K38" i="4"/>
  <c r="L27" i="1" l="1"/>
  <c r="G27" i="1"/>
  <c r="F27" i="1"/>
  <c r="N40" i="1"/>
  <c r="M40" i="1"/>
  <c r="I53" i="1"/>
  <c r="M53" i="1"/>
  <c r="E53" i="1"/>
  <c r="L53" i="1"/>
  <c r="H27" i="1"/>
  <c r="C27" i="1"/>
  <c r="M27" i="1"/>
  <c r="F40" i="1"/>
  <c r="E40" i="1"/>
  <c r="L40" i="1"/>
  <c r="H53" i="1"/>
  <c r="K40" i="1"/>
  <c r="G53" i="1"/>
  <c r="D27" i="1"/>
  <c r="N27" i="1"/>
  <c r="I27" i="1"/>
  <c r="K53" i="1"/>
  <c r="F53" i="1"/>
  <c r="H40" i="1"/>
  <c r="D53" i="1"/>
  <c r="G40" i="1"/>
  <c r="O32" i="1"/>
  <c r="O37" i="1"/>
  <c r="O49" i="1"/>
  <c r="O40" i="1"/>
  <c r="O52" i="1"/>
  <c r="O39" i="1"/>
  <c r="O46" i="1"/>
  <c r="O33" i="1"/>
  <c r="O36" i="1"/>
  <c r="O44" i="1"/>
  <c r="O35" i="1"/>
  <c r="O34" i="1"/>
  <c r="O31" i="1"/>
  <c r="O48" i="1"/>
  <c r="O45" i="1"/>
  <c r="O38" i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3" i="1"/>
  <c r="H53" i="4"/>
  <c r="I53" i="4" s="1"/>
  <c r="J53" i="4" s="1"/>
  <c r="K53" i="4" s="1"/>
  <c r="L53" i="4" s="1"/>
  <c r="M53" i="4" s="1"/>
  <c r="N53" i="4" s="1"/>
</calcChain>
</file>

<file path=xl/sharedStrings.xml><?xml version="1.0" encoding="utf-8"?>
<sst xmlns="http://schemas.openxmlformats.org/spreadsheetml/2006/main" count="178" uniqueCount="28">
  <si>
    <t>AD ANCIZES</t>
  </si>
  <si>
    <t>AD PAMIERS</t>
  </si>
  <si>
    <t>ARCONIC L</t>
  </si>
  <si>
    <t>BOHLER</t>
  </si>
  <si>
    <t>DYNAMET</t>
  </si>
  <si>
    <t>FORGES</t>
  </si>
  <si>
    <t>METTIS</t>
  </si>
  <si>
    <t>OTTO FUCHS</t>
  </si>
  <si>
    <t>PERRYMAN</t>
  </si>
  <si>
    <t>WYMAN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</si>
  <si>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</si>
  <si>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</si>
  <si>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</si>
  <si>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</si>
  <si>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</si>
  <si>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</si>
  <si>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</si>
  <si>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</si>
  <si>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</si>
  <si>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</si>
  <si>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</si>
  <si>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2018-01</t>
  </si>
  <si>
    <t>CUSTOMER</t>
  </si>
  <si>
    <t>Total</t>
  </si>
  <si>
    <t>Total en 11éme</t>
  </si>
  <si>
    <t>Profil cumulé</t>
  </si>
  <si>
    <t>Théorie</t>
  </si>
  <si>
    <t>Manque EcoTi et Prev Dynamet et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</si>
</sst>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43" fontId="0" fillId="0" borderId="0" xfId="2" applyFont="1" applyAlignment="1">
      <alignment horizontal="center"/>
    </xf>
    <xf numFmtId="165" fontId="0" fillId="0" borderId="0" xfId="2" applyNumberFormat="1" applyFont="1" applyAlignment="1">
      <alignment horizontal="center"/>
    </xf>
    <xf numFmtId="43" fontId="0" fillId="0" borderId="0" xfId="2" applyNumberFormat="1" applyFont="1" applyAlignment="1">
      <alignment horizontal="center"/>
    </xf>
    <xf numFmtId="2" fontId="0" fillId="0" borderId="3" xfId="0" applyNumberForma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Donnees!$B$17</c:f>
              <c:strCache>
                <c:ptCount val="1"/>
                <c:pt idx="0">
                  <c:v>AD ANCIZES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Donnees!$C$17:$N$17</c:f>
              <c:numCache>
                <c:formatCode>0%</c:formatCode>
                <c:ptCount val="12"/>
                <c:pt idx="0">
                  <c:v>0.32554212584429437</c:v>
                </c:pt>
                <c:pt idx="1">
                  <c:v>9.6160682545325282E-2</c:v>
                </c:pt>
                <c:pt idx="2">
                  <c:v>0.15659438322076075</c:v>
                </c:pt>
                <c:pt idx="3">
                  <c:v>6.0433700675435478E-2</c:v>
                </c:pt>
                <c:pt idx="4">
                  <c:v>9.6160682545325282E-2</c:v>
                </c:pt>
                <c:pt idx="5">
                  <c:v>0.14424102381798792</c:v>
                </c:pt>
                <c:pt idx="6">
                  <c:v>6.0433700675435478E-2</c:v>
                </c:pt>
                <c:pt idx="7">
                  <c:v>6.0433700675435478E-2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84128"/>
        <c:axId val="227985664"/>
      </c:lineChart>
      <c:catAx>
        <c:axId val="22798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7985664"/>
        <c:crosses val="autoZero"/>
        <c:auto val="1"/>
        <c:lblAlgn val="ctr"/>
        <c:lblOffset val="100"/>
        <c:noMultiLvlLbl val="0"/>
      </c:catAx>
      <c:valAx>
        <c:axId val="2279856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798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Donnees!$B$26</c:f>
              <c:strCache>
                <c:ptCount val="1"/>
                <c:pt idx="0">
                  <c:v>WYMAN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Donnees!$C$26:$N$26</c:f>
              <c:numCache>
                <c:formatCode>0%</c:formatCode>
                <c:ptCount val="12"/>
                <c:pt idx="0">
                  <c:v>0.12000118930812</c:v>
                </c:pt>
                <c:pt idx="1">
                  <c:v>9.000089198109E-2</c:v>
                </c:pt>
                <c:pt idx="2">
                  <c:v>0</c:v>
                </c:pt>
                <c:pt idx="3">
                  <c:v>0</c:v>
                </c:pt>
                <c:pt idx="4">
                  <c:v>0.19999702672969999</c:v>
                </c:pt>
                <c:pt idx="5">
                  <c:v>0</c:v>
                </c:pt>
                <c:pt idx="6">
                  <c:v>0.12000118930812</c:v>
                </c:pt>
                <c:pt idx="7">
                  <c:v>0.21000208128921</c:v>
                </c:pt>
                <c:pt idx="8">
                  <c:v>0.12000118930812</c:v>
                </c:pt>
                <c:pt idx="9">
                  <c:v>7.9995837421579993E-2</c:v>
                </c:pt>
                <c:pt idx="10">
                  <c:v>6.0000594654059998E-2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050816"/>
        <c:axId val="230052608"/>
      </c:lineChart>
      <c:catAx>
        <c:axId val="230050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30052608"/>
        <c:crosses val="autoZero"/>
        <c:auto val="1"/>
        <c:lblAlgn val="ctr"/>
        <c:lblOffset val="100"/>
        <c:noMultiLvlLbl val="0"/>
      </c:catAx>
      <c:valAx>
        <c:axId val="230052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0050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Donnees!$B$27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Donnees!$C$27:$N$27</c:f>
              <c:numCache>
                <c:formatCode>0%</c:formatCode>
                <c:ptCount val="12"/>
                <c:pt idx="0">
                  <c:v>0.10913260001599769</c:v>
                </c:pt>
                <c:pt idx="1">
                  <c:v>8.6184920667857171E-2</c:v>
                </c:pt>
                <c:pt idx="2">
                  <c:v>0.10154577539934793</c:v>
                </c:pt>
                <c:pt idx="3">
                  <c:v>7.1299252165216917E-2</c:v>
                </c:pt>
                <c:pt idx="4">
                  <c:v>8.5341505615538979E-2</c:v>
                </c:pt>
                <c:pt idx="5">
                  <c:v>8.6772126319536846E-2</c:v>
                </c:pt>
                <c:pt idx="6">
                  <c:v>8.8276002865598002E-2</c:v>
                </c:pt>
                <c:pt idx="7">
                  <c:v>7.9575999527224633E-2</c:v>
                </c:pt>
                <c:pt idx="8">
                  <c:v>7.3819020573965263E-2</c:v>
                </c:pt>
                <c:pt idx="9">
                  <c:v>6.8784522518091987E-2</c:v>
                </c:pt>
                <c:pt idx="10">
                  <c:v>9.4972904660145602E-2</c:v>
                </c:pt>
                <c:pt idx="11">
                  <c:v>5.4295369671479063E-2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81824"/>
        <c:axId val="230387712"/>
      </c:lineChart>
      <c:catAx>
        <c:axId val="23038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30387712"/>
        <c:crosses val="autoZero"/>
        <c:auto val="1"/>
        <c:lblAlgn val="ctr"/>
        <c:lblOffset val="100"/>
        <c:noMultiLvlLbl val="0"/>
      </c:catAx>
      <c:valAx>
        <c:axId val="2303877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0381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Donnees!$B$18</c:f>
              <c:strCache>
                <c:ptCount val="1"/>
                <c:pt idx="0">
                  <c:v>AD PAMIERS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Donnees!$C$18:$N$18</c:f>
              <c:numCache>
                <c:formatCode>0%</c:formatCode>
                <c:ptCount val="12"/>
                <c:pt idx="0">
                  <c:v>8.314219070303179E-2</c:v>
                </c:pt>
                <c:pt idx="1">
                  <c:v>7.7325364131417412E-2</c:v>
                </c:pt>
                <c:pt idx="2">
                  <c:v>0.12657577388424482</c:v>
                </c:pt>
                <c:pt idx="3">
                  <c:v>7.6481273637218392E-2</c:v>
                </c:pt>
                <c:pt idx="4">
                  <c:v>7.2517752738552557E-2</c:v>
                </c:pt>
                <c:pt idx="5">
                  <c:v>0.11013450200829769</c:v>
                </c:pt>
                <c:pt idx="6">
                  <c:v>9.3546433062029588E-2</c:v>
                </c:pt>
                <c:pt idx="7">
                  <c:v>2.6166577784710515E-2</c:v>
                </c:pt>
                <c:pt idx="8">
                  <c:v>6.8407434769565775E-2</c:v>
                </c:pt>
                <c:pt idx="9">
                  <c:v>7.0352495951318456E-2</c:v>
                </c:pt>
                <c:pt idx="10">
                  <c:v>0.11879552915723413</c:v>
                </c:pt>
                <c:pt idx="11">
                  <c:v>7.6554672172378865E-2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49984"/>
        <c:axId val="230251520"/>
      </c:lineChart>
      <c:catAx>
        <c:axId val="23024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230251520"/>
        <c:crosses val="autoZero"/>
        <c:auto val="1"/>
        <c:lblAlgn val="ctr"/>
        <c:lblOffset val="100"/>
        <c:noMultiLvlLbl val="0"/>
      </c:catAx>
      <c:valAx>
        <c:axId val="230251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0249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Donnees!$B$19</c:f>
              <c:strCache>
                <c:ptCount val="1"/>
                <c:pt idx="0">
                  <c:v>ARCONIC L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Donnees!$C$19:$N$19</c:f>
              <c:numCache>
                <c:formatCode>0%</c:formatCode>
                <c:ptCount val="12"/>
                <c:pt idx="0">
                  <c:v>4.6930088847292911E-2</c:v>
                </c:pt>
                <c:pt idx="1">
                  <c:v>0</c:v>
                </c:pt>
                <c:pt idx="2">
                  <c:v>2.0993858895626868E-2</c:v>
                </c:pt>
                <c:pt idx="3">
                  <c:v>0</c:v>
                </c:pt>
                <c:pt idx="4">
                  <c:v>4.3135168399594866E-2</c:v>
                </c:pt>
                <c:pt idx="5">
                  <c:v>9.0155001987204969E-2</c:v>
                </c:pt>
                <c:pt idx="6">
                  <c:v>0.11062962345671098</c:v>
                </c:pt>
                <c:pt idx="7">
                  <c:v>0.22125924691342197</c:v>
                </c:pt>
                <c:pt idx="8">
                  <c:v>0.11062962345671098</c:v>
                </c:pt>
                <c:pt idx="9">
                  <c:v>0.1350081411300145</c:v>
                </c:pt>
                <c:pt idx="10">
                  <c:v>0.11062962345671098</c:v>
                </c:pt>
                <c:pt idx="11">
                  <c:v>0.11062962345671098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91488"/>
        <c:axId val="182593024"/>
      </c:lineChart>
      <c:catAx>
        <c:axId val="18259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82593024"/>
        <c:crosses val="autoZero"/>
        <c:auto val="1"/>
        <c:lblAlgn val="ctr"/>
        <c:lblOffset val="100"/>
        <c:noMultiLvlLbl val="0"/>
      </c:catAx>
      <c:valAx>
        <c:axId val="182593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2591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5.7394328776387615E-2"/>
          <c:y val="0.19021235981865903"/>
          <c:w val="0.90988583482279439"/>
          <c:h val="0.72877085818818099"/>
        </c:manualLayout>
      </c:layout>
      <c:lineChart>
        <c:grouping val="standard"/>
        <c:varyColors val="0"/>
        <c:ser>
          <c:idx val="3"/>
          <c:order val="0"/>
          <c:tx>
            <c:strRef>
              <c:f>Donnees!$B$20</c:f>
              <c:strCache>
                <c:ptCount val="1"/>
                <c:pt idx="0">
                  <c:v>BOHLER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Donnees!$C$20:$N$20</c:f>
              <c:numCache>
                <c:formatCode>0%</c:formatCode>
                <c:ptCount val="12"/>
                <c:pt idx="0">
                  <c:v>0.14828639294197488</c:v>
                </c:pt>
                <c:pt idx="1">
                  <c:v>6.6508313539192399E-2</c:v>
                </c:pt>
                <c:pt idx="2">
                  <c:v>8.076009501187649E-2</c:v>
                </c:pt>
                <c:pt idx="3">
                  <c:v>7.9402782490668483E-2</c:v>
                </c:pt>
                <c:pt idx="4">
                  <c:v>7.5330844927044449E-2</c:v>
                </c:pt>
                <c:pt idx="5">
                  <c:v>9.9762470308788598E-2</c:v>
                </c:pt>
                <c:pt idx="6">
                  <c:v>9.5011876484560574E-3</c:v>
                </c:pt>
                <c:pt idx="7">
                  <c:v>7.0580251102816419E-2</c:v>
                </c:pt>
                <c:pt idx="8">
                  <c:v>0.10926365795724466</c:v>
                </c:pt>
                <c:pt idx="9">
                  <c:v>0.13165931455717678</c:v>
                </c:pt>
                <c:pt idx="10">
                  <c:v>2.4431625381744145E-2</c:v>
                </c:pt>
                <c:pt idx="11">
                  <c:v>0.10451306413301663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14272"/>
        <c:axId val="182620160"/>
      </c:lineChart>
      <c:catAx>
        <c:axId val="18261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82620160"/>
        <c:crosses val="autoZero"/>
        <c:auto val="1"/>
        <c:lblAlgn val="ctr"/>
        <c:lblOffset val="100"/>
        <c:noMultiLvlLbl val="0"/>
      </c:catAx>
      <c:valAx>
        <c:axId val="182620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2614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Donnees!$B$21</c:f>
              <c:strCache>
                <c:ptCount val="1"/>
                <c:pt idx="0">
                  <c:v>DYNAMET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Donnees!$C$21:$N$21</c:f>
              <c:numCache>
                <c:formatCode>0%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11872"/>
        <c:axId val="229713408"/>
      </c:lineChart>
      <c:catAx>
        <c:axId val="22971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29713408"/>
        <c:crosses val="autoZero"/>
        <c:auto val="1"/>
        <c:lblAlgn val="ctr"/>
        <c:lblOffset val="100"/>
        <c:noMultiLvlLbl val="0"/>
      </c:catAx>
      <c:valAx>
        <c:axId val="229713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971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Donnees!$B$22</c:f>
              <c:strCache>
                <c:ptCount val="1"/>
                <c:pt idx="0">
                  <c:v>FORGES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Donnees!$C$22:$N$22</c:f>
              <c:numCache>
                <c:formatCode>0%</c:formatCode>
                <c:ptCount val="12"/>
                <c:pt idx="0">
                  <c:v>5.5835579514824797E-2</c:v>
                </c:pt>
                <c:pt idx="1">
                  <c:v>6.4690026954177901E-2</c:v>
                </c:pt>
                <c:pt idx="2">
                  <c:v>3.5040431266846361E-2</c:v>
                </c:pt>
                <c:pt idx="3">
                  <c:v>0</c:v>
                </c:pt>
                <c:pt idx="4">
                  <c:v>0.14016172506738545</c:v>
                </c:pt>
                <c:pt idx="5">
                  <c:v>7.0080862533692723E-2</c:v>
                </c:pt>
                <c:pt idx="6">
                  <c:v>0</c:v>
                </c:pt>
                <c:pt idx="7">
                  <c:v>0.19676549865229109</c:v>
                </c:pt>
                <c:pt idx="8">
                  <c:v>0.16172506738544473</c:v>
                </c:pt>
                <c:pt idx="9">
                  <c:v>0.12607816711590297</c:v>
                </c:pt>
                <c:pt idx="10">
                  <c:v>0.14962264150943397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22368"/>
        <c:axId val="229736448"/>
      </c:lineChart>
      <c:catAx>
        <c:axId val="2297223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9736448"/>
        <c:crosses val="autoZero"/>
        <c:auto val="1"/>
        <c:lblAlgn val="ctr"/>
        <c:lblOffset val="100"/>
        <c:noMultiLvlLbl val="0"/>
      </c:catAx>
      <c:valAx>
        <c:axId val="229736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9722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Donnees!$B$23</c:f>
              <c:strCache>
                <c:ptCount val="1"/>
                <c:pt idx="0">
                  <c:v>METTIS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Donnees!$C$23:$N$23</c:f>
              <c:numCache>
                <c:formatCode>0%</c:formatCode>
                <c:ptCount val="12"/>
                <c:pt idx="0">
                  <c:v>0.19808210967935272</c:v>
                </c:pt>
                <c:pt idx="1">
                  <c:v>0.11117770452502247</c:v>
                </c:pt>
                <c:pt idx="2">
                  <c:v>0.10068924183398262</c:v>
                </c:pt>
                <c:pt idx="3">
                  <c:v>0.12496254120467486</c:v>
                </c:pt>
                <c:pt idx="4">
                  <c:v>0.10068924183398262</c:v>
                </c:pt>
                <c:pt idx="5">
                  <c:v>0.12496254120467486</c:v>
                </c:pt>
                <c:pt idx="6">
                  <c:v>1.3784836679652383E-2</c:v>
                </c:pt>
                <c:pt idx="7">
                  <c:v>0.2118669463590051</c:v>
                </c:pt>
                <c:pt idx="8">
                  <c:v>1.3784836679652383E-2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56928"/>
        <c:axId val="229758464"/>
      </c:lineChart>
      <c:catAx>
        <c:axId val="2297569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9758464"/>
        <c:crosses val="autoZero"/>
        <c:auto val="1"/>
        <c:lblAlgn val="ctr"/>
        <c:lblOffset val="100"/>
        <c:noMultiLvlLbl val="0"/>
      </c:catAx>
      <c:valAx>
        <c:axId val="2297584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975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Donnees!$B$24</c:f>
              <c:strCache>
                <c:ptCount val="1"/>
                <c:pt idx="0">
                  <c:v>OTTO FUCHS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Donnees!$C$24:$N$24</c:f>
              <c:numCache>
                <c:formatCode>0%</c:formatCode>
                <c:ptCount val="12"/>
                <c:pt idx="0">
                  <c:v>0.14130424670914926</c:v>
                </c:pt>
                <c:pt idx="1">
                  <c:v>4.9144146239359969E-2</c:v>
                </c:pt>
                <c:pt idx="2">
                  <c:v>6.5928647844085767E-2</c:v>
                </c:pt>
                <c:pt idx="3">
                  <c:v>9.5125354667658965E-2</c:v>
                </c:pt>
                <c:pt idx="4">
                  <c:v>0.13115493743895065</c:v>
                </c:pt>
                <c:pt idx="5">
                  <c:v>6.0351644262523839E-2</c:v>
                </c:pt>
                <c:pt idx="6">
                  <c:v>9.7818503186194714E-2</c:v>
                </c:pt>
                <c:pt idx="7">
                  <c:v>0.12055909577189637</c:v>
                </c:pt>
                <c:pt idx="8">
                  <c:v>8.207591050746546E-2</c:v>
                </c:pt>
                <c:pt idx="9">
                  <c:v>4.8923205730499096E-2</c:v>
                </c:pt>
                <c:pt idx="10">
                  <c:v>0.10034885343504349</c:v>
                </c:pt>
                <c:pt idx="11">
                  <c:v>7.265454207172427E-3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20384"/>
        <c:axId val="230326272"/>
      </c:lineChart>
      <c:catAx>
        <c:axId val="23032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230326272"/>
        <c:crosses val="autoZero"/>
        <c:auto val="1"/>
        <c:lblAlgn val="ctr"/>
        <c:lblOffset val="100"/>
        <c:noMultiLvlLbl val="0"/>
      </c:catAx>
      <c:valAx>
        <c:axId val="2303262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032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Donnees!$B$25</c:f>
              <c:strCache>
                <c:ptCount val="1"/>
                <c:pt idx="0">
                  <c:v>PERRYMAN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cat>
            <c:strRef>
              <c:f>Donnees!$C$16:$N$16</c:f>
              <c:strCache>
                <c:ptCount val="12"/>
                <c:pt idx="0">
                  <c:v>2018-01</c:v>
                </c:pt>
                <c:pt idx="1">
                  <c:v>2018-02</c:v>
                </c:pt>
                <c:pt idx="2">
                  <c:v>2018-03</c:v>
                </c:pt>
                <c:pt idx="3">
                  <c:v>2018-04</c:v>
                </c:pt>
                <c:pt idx="4">
                  <c:v>2018-05</c:v>
                </c:pt>
                <c:pt idx="5">
                  <c:v>2018-06</c:v>
                </c:pt>
                <c:pt idx="6">
                  <c:v>2018-07</c:v>
                </c:pt>
                <c:pt idx="7">
                  <c:v>2018-08</c:v>
                </c:pt>
                <c:pt idx="8">
                  <c:v>2018-09</c:v>
                </c:pt>
                <c:pt idx="9">
                  <c:v>2018-10</c:v>
                </c:pt>
                <c:pt idx="10">
                  <c:v>2018-11</c:v>
                </c:pt>
                <c:pt idx="11">
                  <c:v>2018-12</c:v>
                </c:pt>
              </c:strCache>
            </c:strRef>
          </c:cat>
          <c:val>
            <c:numRef>
              <c:f>Donnees!$C$25:$N$25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39328"/>
        <c:axId val="230340864"/>
      </c:lineChart>
      <c:catAx>
        <c:axId val="23033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230340864"/>
        <c:crosses val="autoZero"/>
        <c:auto val="1"/>
        <c:lblAlgn val="ctr"/>
        <c:lblOffset val="100"/>
        <c:noMultiLvlLbl val="0"/>
      </c:catAx>
      <c:valAx>
        <c:axId val="2303408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033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8</xdr:col>
      <xdr:colOff>714374</xdr:colOff>
      <xdr:row>15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0</xdr:row>
      <xdr:rowOff>57150</xdr:rowOff>
    </xdr:from>
    <xdr:to>
      <xdr:col>17</xdr:col>
      <xdr:colOff>161925</xdr:colOff>
      <xdr:row>16</xdr:row>
      <xdr:rowOff>9526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76200</xdr:rowOff>
    </xdr:from>
    <xdr:to>
      <xdr:col>8</xdr:col>
      <xdr:colOff>733425</xdr:colOff>
      <xdr:row>32</xdr:row>
      <xdr:rowOff>133350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47625</xdr:colOff>
      <xdr:row>16</xdr:row>
      <xdr:rowOff>104775</xdr:rowOff>
    </xdr:from>
    <xdr:to>
      <xdr:col>17</xdr:col>
      <xdr:colOff>161925</xdr:colOff>
      <xdr:row>33</xdr:row>
      <xdr:rowOff>9525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33</xdr:row>
      <xdr:rowOff>9525</xdr:rowOff>
    </xdr:from>
    <xdr:to>
      <xdr:col>8</xdr:col>
      <xdr:colOff>733425</xdr:colOff>
      <xdr:row>48</xdr:row>
      <xdr:rowOff>66675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57151</xdr:colOff>
      <xdr:row>33</xdr:row>
      <xdr:rowOff>85725</xdr:rowOff>
    </xdr:from>
    <xdr:to>
      <xdr:col>17</xdr:col>
      <xdr:colOff>171450</xdr:colOff>
      <xdr:row>48</xdr:row>
      <xdr:rowOff>104775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48</xdr:row>
      <xdr:rowOff>142874</xdr:rowOff>
    </xdr:from>
    <xdr:to>
      <xdr:col>8</xdr:col>
      <xdr:colOff>752475</xdr:colOff>
      <xdr:row>64</xdr:row>
      <xdr:rowOff>142875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66676</xdr:colOff>
      <xdr:row>49</xdr:row>
      <xdr:rowOff>0</xdr:rowOff>
    </xdr:from>
    <xdr:to>
      <xdr:col>17</xdr:col>
      <xdr:colOff>219076</xdr:colOff>
      <xdr:row>64</xdr:row>
      <xdr:rowOff>133350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65</xdr:row>
      <xdr:rowOff>1</xdr:rowOff>
    </xdr:from>
    <xdr:to>
      <xdr:col>9</xdr:col>
      <xdr:colOff>28575</xdr:colOff>
      <xdr:row>80</xdr:row>
      <xdr:rowOff>152401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66675</xdr:colOff>
      <xdr:row>65</xdr:row>
      <xdr:rowOff>0</xdr:rowOff>
    </xdr:from>
    <xdr:to>
      <xdr:col>17</xdr:col>
      <xdr:colOff>209550</xdr:colOff>
      <xdr:row>80</xdr:row>
      <xdr:rowOff>171450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114300</xdr:rowOff>
    </xdr:from>
    <xdr:to>
      <xdr:col>11</xdr:col>
      <xdr:colOff>295274</xdr:colOff>
      <xdr:row>20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9"/>
  <sheetViews>
    <sheetView tabSelected="1" workbookViewId="0">
      <selection activeCell="F14" sqref="F14"/>
    </sheetView>
  </sheetViews>
  <sheetFormatPr baseColWidth="10" defaultRowHeight="15" x14ac:dyDescent="0.25"/>
  <cols>
    <col min="1" max="1" width="3.85546875" customWidth="1"/>
    <col min="2" max="2" width="12.7109375" customWidth="1"/>
    <col min="4" max="4" width="11.42578125" style="1"/>
    <col min="5" max="5" width="12.85546875" style="1" bestFit="1" customWidth="1"/>
    <col min="6" max="7" width="11.42578125" style="1"/>
    <col min="8" max="8" width="14.28515625" style="1" bestFit="1" customWidth="1"/>
    <col min="9" max="14" width="11.42578125" style="1"/>
  </cols>
  <sheetData>
    <row r="1" spans="2:17" x14ac:dyDescent="0.25">
      <c r="B1" s="6" t="s">
        <v>22</v>
      </c>
      <c r="C1" s="6" t="s">
        <v>21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  <c r="K1" s="6" t="s">
        <v>17</v>
      </c>
      <c r="L1" s="6" t="s">
        <v>18</v>
      </c>
      <c r="M1" s="6" t="s">
        <v>19</v>
      </c>
      <c r="N1" s="6" t="s">
        <v>20</v>
      </c>
      <c r="O1" s="7" t="s">
        <v>23</v>
      </c>
    </row>
    <row r="2" spans="2:17" x14ac:dyDescent="0.25">
      <c r="B2" s="2" t="s">
        <v>0</v>
      </c>
      <c r="C2" s="3">
        <v>21978</v>
      </c>
      <c r="D2" s="2">
        <v>6492</v>
      </c>
      <c r="E2" s="2">
        <v>10572</v>
      </c>
      <c r="F2" s="2">
        <v>4080</v>
      </c>
      <c r="G2" s="2">
        <v>6492</v>
      </c>
      <c r="H2" s="2">
        <v>9738</v>
      </c>
      <c r="I2" s="2">
        <v>4080</v>
      </c>
      <c r="J2" s="2">
        <v>4080</v>
      </c>
      <c r="K2" s="2"/>
      <c r="L2" s="2"/>
      <c r="M2" s="2"/>
      <c r="N2" s="2"/>
      <c r="O2" s="8">
        <f>SUM(C2:N2)</f>
        <v>67512</v>
      </c>
    </row>
    <row r="3" spans="2:17" x14ac:dyDescent="0.25">
      <c r="B3" s="2" t="s">
        <v>1</v>
      </c>
      <c r="C3" s="3">
        <v>113275</v>
      </c>
      <c r="D3" s="4">
        <v>105350.01000000001</v>
      </c>
      <c r="E3" s="5">
        <v>172450</v>
      </c>
      <c r="F3" s="5">
        <v>104200</v>
      </c>
      <c r="G3" s="5">
        <v>98800</v>
      </c>
      <c r="H3" s="5">
        <v>150050</v>
      </c>
      <c r="I3" s="5">
        <v>127450</v>
      </c>
      <c r="J3" s="5">
        <v>35650</v>
      </c>
      <c r="K3" s="5">
        <v>93200</v>
      </c>
      <c r="L3" s="5">
        <v>95850</v>
      </c>
      <c r="M3" s="5">
        <v>161850</v>
      </c>
      <c r="N3" s="5">
        <v>104300</v>
      </c>
      <c r="O3" s="8">
        <f t="shared" ref="O3:O11" si="0">SUM(C3:N3)</f>
        <v>1362425.01</v>
      </c>
    </row>
    <row r="4" spans="2:17" x14ac:dyDescent="0.25">
      <c r="B4" s="2" t="s">
        <v>2</v>
      </c>
      <c r="C4" s="3">
        <v>7321</v>
      </c>
      <c r="D4" s="2"/>
      <c r="E4" s="2">
        <v>3275</v>
      </c>
      <c r="F4" s="2"/>
      <c r="G4" s="2">
        <v>6729</v>
      </c>
      <c r="H4" s="2">
        <v>14064</v>
      </c>
      <c r="I4" s="2">
        <v>17258</v>
      </c>
      <c r="J4" s="2">
        <v>34516</v>
      </c>
      <c r="K4" s="2">
        <v>17258</v>
      </c>
      <c r="L4" s="2">
        <v>21061</v>
      </c>
      <c r="M4" s="2">
        <v>17258</v>
      </c>
      <c r="N4" s="2">
        <v>17258</v>
      </c>
      <c r="O4" s="8">
        <f t="shared" si="0"/>
        <v>155998</v>
      </c>
    </row>
    <row r="5" spans="2:17" x14ac:dyDescent="0.25">
      <c r="B5" s="2" t="s">
        <v>3</v>
      </c>
      <c r="C5" s="3">
        <v>21850</v>
      </c>
      <c r="D5" s="2">
        <v>9800</v>
      </c>
      <c r="E5" s="2">
        <v>11900</v>
      </c>
      <c r="F5" s="2">
        <v>11700</v>
      </c>
      <c r="G5" s="2">
        <v>11100</v>
      </c>
      <c r="H5" s="2">
        <v>14700</v>
      </c>
      <c r="I5" s="2">
        <v>1400</v>
      </c>
      <c r="J5" s="2">
        <v>10400</v>
      </c>
      <c r="K5" s="2">
        <v>16100</v>
      </c>
      <c r="L5" s="2">
        <v>19400</v>
      </c>
      <c r="M5" s="2">
        <v>3600</v>
      </c>
      <c r="N5" s="2">
        <v>15400</v>
      </c>
      <c r="O5" s="8">
        <f t="shared" si="0"/>
        <v>147350</v>
      </c>
    </row>
    <row r="6" spans="2:17" x14ac:dyDescent="0.25">
      <c r="B6" s="2" t="s">
        <v>4</v>
      </c>
      <c r="C6" s="3">
        <v>29483</v>
      </c>
      <c r="D6" s="2">
        <v>58966</v>
      </c>
      <c r="E6" s="2">
        <v>29483</v>
      </c>
      <c r="F6" s="2"/>
      <c r="G6" s="2"/>
      <c r="H6" s="2"/>
      <c r="I6" s="2"/>
      <c r="J6" s="2"/>
      <c r="K6" s="2"/>
      <c r="L6" s="2"/>
      <c r="M6" s="2"/>
      <c r="N6" s="2"/>
      <c r="O6" s="8">
        <f t="shared" si="0"/>
        <v>117932</v>
      </c>
    </row>
    <row r="7" spans="2:17" x14ac:dyDescent="0.25">
      <c r="B7" s="2" t="s">
        <v>5</v>
      </c>
      <c r="C7" s="3">
        <v>4143</v>
      </c>
      <c r="D7" s="2">
        <v>4800</v>
      </c>
      <c r="E7" s="2">
        <v>2600</v>
      </c>
      <c r="F7" s="2"/>
      <c r="G7" s="2">
        <v>10400</v>
      </c>
      <c r="H7" s="2">
        <v>5200</v>
      </c>
      <c r="I7" s="2"/>
      <c r="J7" s="2">
        <v>14600</v>
      </c>
      <c r="K7" s="2">
        <v>12000</v>
      </c>
      <c r="L7" s="2">
        <v>9355</v>
      </c>
      <c r="M7" s="2">
        <v>11102</v>
      </c>
      <c r="N7" s="2"/>
      <c r="O7" s="8">
        <f t="shared" si="0"/>
        <v>74200</v>
      </c>
    </row>
    <row r="8" spans="2:17" x14ac:dyDescent="0.25">
      <c r="B8" s="2" t="s">
        <v>6</v>
      </c>
      <c r="C8" s="3">
        <v>6610</v>
      </c>
      <c r="D8" s="2">
        <v>3710</v>
      </c>
      <c r="E8" s="2">
        <v>3360</v>
      </c>
      <c r="F8" s="2">
        <v>4170</v>
      </c>
      <c r="G8" s="2">
        <v>3360</v>
      </c>
      <c r="H8" s="2">
        <v>4170</v>
      </c>
      <c r="I8" s="2">
        <v>460</v>
      </c>
      <c r="J8" s="2">
        <v>7070</v>
      </c>
      <c r="K8" s="2">
        <v>460</v>
      </c>
      <c r="L8" s="2"/>
      <c r="M8" s="2"/>
      <c r="N8" s="2"/>
      <c r="O8" s="8">
        <f t="shared" si="0"/>
        <v>33370</v>
      </c>
    </row>
    <row r="9" spans="2:17" x14ac:dyDescent="0.25">
      <c r="B9" s="2" t="s">
        <v>7</v>
      </c>
      <c r="C9" s="3">
        <v>60758</v>
      </c>
      <c r="D9" s="2">
        <v>21131</v>
      </c>
      <c r="E9" s="2">
        <v>28348</v>
      </c>
      <c r="F9" s="2">
        <v>40902</v>
      </c>
      <c r="G9" s="2">
        <v>56394</v>
      </c>
      <c r="H9" s="2">
        <v>25950</v>
      </c>
      <c r="I9" s="2">
        <v>42060</v>
      </c>
      <c r="J9" s="2">
        <v>51838</v>
      </c>
      <c r="K9" s="2">
        <v>35291</v>
      </c>
      <c r="L9" s="2">
        <v>21036</v>
      </c>
      <c r="M9" s="2">
        <v>43148</v>
      </c>
      <c r="N9" s="2">
        <v>3124</v>
      </c>
      <c r="O9" s="8">
        <f t="shared" si="0"/>
        <v>429980</v>
      </c>
    </row>
    <row r="10" spans="2:17" x14ac:dyDescent="0.25">
      <c r="B10" s="2" t="s">
        <v>8</v>
      </c>
      <c r="C10" s="3"/>
      <c r="D10" s="2"/>
      <c r="E10" s="2"/>
      <c r="F10" s="2">
        <v>18900</v>
      </c>
      <c r="G10" s="2"/>
      <c r="H10" s="2"/>
      <c r="I10" s="2">
        <v>18900</v>
      </c>
      <c r="J10" s="2">
        <v>18900</v>
      </c>
      <c r="K10" s="2"/>
      <c r="L10" s="2"/>
      <c r="M10" s="2"/>
      <c r="N10" s="2"/>
      <c r="O10" s="8">
        <f t="shared" si="0"/>
        <v>56700</v>
      </c>
    </row>
    <row r="11" spans="2:17" x14ac:dyDescent="0.25">
      <c r="B11" s="2" t="s">
        <v>9</v>
      </c>
      <c r="C11" s="3">
        <v>16144</v>
      </c>
      <c r="D11" s="2">
        <v>12108</v>
      </c>
      <c r="E11" s="2"/>
      <c r="F11" s="2"/>
      <c r="G11" s="2">
        <v>26906</v>
      </c>
      <c r="H11" s="2"/>
      <c r="I11" s="2">
        <v>16144</v>
      </c>
      <c r="J11" s="2">
        <v>28252</v>
      </c>
      <c r="K11" s="2">
        <v>16144</v>
      </c>
      <c r="L11" s="2">
        <v>10762</v>
      </c>
      <c r="M11" s="2">
        <v>8072</v>
      </c>
      <c r="N11" s="2"/>
      <c r="O11" s="8">
        <f t="shared" si="0"/>
        <v>134532</v>
      </c>
    </row>
    <row r="12" spans="2:17" x14ac:dyDescent="0.25">
      <c r="B12" s="10" t="s">
        <v>23</v>
      </c>
      <c r="C12" s="8">
        <f>SUM(C2:C11)</f>
        <v>281562</v>
      </c>
      <c r="D12" s="8">
        <f t="shared" ref="D12:O12" si="1">SUM(D2:D11)</f>
        <v>222357.01</v>
      </c>
      <c r="E12" s="8">
        <f t="shared" si="1"/>
        <v>261988</v>
      </c>
      <c r="F12" s="8">
        <f t="shared" si="1"/>
        <v>183952</v>
      </c>
      <c r="G12" s="8">
        <f t="shared" si="1"/>
        <v>220181</v>
      </c>
      <c r="H12" s="8">
        <f t="shared" si="1"/>
        <v>223872</v>
      </c>
      <c r="I12" s="8">
        <f t="shared" si="1"/>
        <v>227752</v>
      </c>
      <c r="J12" s="8">
        <f t="shared" si="1"/>
        <v>205306</v>
      </c>
      <c r="K12" s="8">
        <f t="shared" si="1"/>
        <v>190453</v>
      </c>
      <c r="L12" s="8">
        <f t="shared" si="1"/>
        <v>177464</v>
      </c>
      <c r="M12" s="8">
        <f t="shared" si="1"/>
        <v>245030</v>
      </c>
      <c r="N12" s="8">
        <f t="shared" si="1"/>
        <v>140082</v>
      </c>
      <c r="O12" s="8">
        <f t="shared" si="1"/>
        <v>2579999.0099999998</v>
      </c>
      <c r="Q12" s="11"/>
    </row>
    <row r="13" spans="2:17" x14ac:dyDescent="0.25">
      <c r="E13" s="17">
        <f>SUM(C12:E12)</f>
        <v>765907.01</v>
      </c>
      <c r="F13" s="16">
        <f>E13/O12</f>
        <v>0.29686329608320278</v>
      </c>
      <c r="G13" s="16"/>
      <c r="H13" s="17">
        <f>SUM(F12:H12)</f>
        <v>628005</v>
      </c>
      <c r="I13" s="16">
        <f>H13/O12</f>
        <v>0.24341288410029277</v>
      </c>
      <c r="K13" s="15">
        <f>SUM(I12:K12)</f>
        <v>623511</v>
      </c>
      <c r="L13" s="1">
        <f>K13/O12</f>
        <v>0.24167102296678791</v>
      </c>
      <c r="N13" s="15">
        <f>SUM(L12:N12)</f>
        <v>562576</v>
      </c>
      <c r="O13" s="19">
        <f>N13/O12</f>
        <v>0.21805279684971665</v>
      </c>
    </row>
    <row r="14" spans="2:17" x14ac:dyDescent="0.25">
      <c r="E14" s="16"/>
      <c r="F14" s="16"/>
      <c r="G14" s="16"/>
      <c r="H14" s="17">
        <f>E13+H13</f>
        <v>1393912.01</v>
      </c>
      <c r="K14" s="15"/>
      <c r="N14" s="17">
        <f>K13+N13</f>
        <v>1186087</v>
      </c>
    </row>
    <row r="15" spans="2:17" x14ac:dyDescent="0.25">
      <c r="E15" s="16"/>
      <c r="F15" s="16"/>
      <c r="G15" s="16"/>
      <c r="H15" s="18">
        <f>H14/O12</f>
        <v>0.54027618018349555</v>
      </c>
      <c r="K15" s="15"/>
      <c r="N15" s="18">
        <f>N14/O12</f>
        <v>0.45972381981650456</v>
      </c>
    </row>
    <row r="16" spans="2:17" x14ac:dyDescent="0.25">
      <c r="B16" s="6" t="s">
        <v>22</v>
      </c>
      <c r="C16" s="6" t="s">
        <v>21</v>
      </c>
      <c r="D16" s="6" t="s">
        <v>10</v>
      </c>
      <c r="E16" s="6" t="s">
        <v>11</v>
      </c>
      <c r="F16" s="6" t="s">
        <v>12</v>
      </c>
      <c r="G16" s="6" t="s">
        <v>13</v>
      </c>
      <c r="H16" s="6" t="s">
        <v>14</v>
      </c>
      <c r="I16" s="6" t="s">
        <v>15</v>
      </c>
      <c r="J16" s="6" t="s">
        <v>16</v>
      </c>
      <c r="K16" s="6" t="s">
        <v>17</v>
      </c>
      <c r="L16" s="6" t="s">
        <v>18</v>
      </c>
      <c r="M16" s="6" t="s">
        <v>19</v>
      </c>
      <c r="N16" s="6" t="s">
        <v>20</v>
      </c>
    </row>
    <row r="17" spans="2:15" x14ac:dyDescent="0.25">
      <c r="B17" s="2" t="s">
        <v>0</v>
      </c>
      <c r="C17" s="9">
        <f>C2/$O2</f>
        <v>0.32554212584429437</v>
      </c>
      <c r="D17" s="9">
        <f t="shared" ref="D17:N17" si="2">D2/$O2</f>
        <v>9.6160682545325282E-2</v>
      </c>
      <c r="E17" s="9">
        <f t="shared" si="2"/>
        <v>0.15659438322076075</v>
      </c>
      <c r="F17" s="9">
        <f t="shared" si="2"/>
        <v>6.0433700675435478E-2</v>
      </c>
      <c r="G17" s="9">
        <f t="shared" si="2"/>
        <v>9.6160682545325282E-2</v>
      </c>
      <c r="H17" s="9">
        <f t="shared" si="2"/>
        <v>0.14424102381798792</v>
      </c>
      <c r="I17" s="9">
        <f t="shared" si="2"/>
        <v>6.0433700675435478E-2</v>
      </c>
      <c r="J17" s="9">
        <f t="shared" si="2"/>
        <v>6.0433700675435478E-2</v>
      </c>
      <c r="K17" s="9">
        <f t="shared" si="2"/>
        <v>0</v>
      </c>
      <c r="L17" s="9">
        <f t="shared" si="2"/>
        <v>0</v>
      </c>
      <c r="M17" s="9">
        <f t="shared" si="2"/>
        <v>0</v>
      </c>
      <c r="N17" s="9">
        <f t="shared" si="2"/>
        <v>0</v>
      </c>
    </row>
    <row r="18" spans="2:15" x14ac:dyDescent="0.25">
      <c r="B18" s="2" t="s">
        <v>1</v>
      </c>
      <c r="C18" s="9">
        <f t="shared" ref="C18:N18" si="3">C3/$O3</f>
        <v>8.314219070303179E-2</v>
      </c>
      <c r="D18" s="9">
        <f t="shared" si="3"/>
        <v>7.7325364131417412E-2</v>
      </c>
      <c r="E18" s="9">
        <f t="shared" si="3"/>
        <v>0.12657577388424482</v>
      </c>
      <c r="F18" s="9">
        <f t="shared" si="3"/>
        <v>7.6481273637218392E-2</v>
      </c>
      <c r="G18" s="9">
        <f t="shared" si="3"/>
        <v>7.2517752738552557E-2</v>
      </c>
      <c r="H18" s="9">
        <f t="shared" si="3"/>
        <v>0.11013450200829769</v>
      </c>
      <c r="I18" s="9">
        <f t="shared" si="3"/>
        <v>9.3546433062029588E-2</v>
      </c>
      <c r="J18" s="9">
        <f t="shared" si="3"/>
        <v>2.6166577784710515E-2</v>
      </c>
      <c r="K18" s="9">
        <f t="shared" si="3"/>
        <v>6.8407434769565775E-2</v>
      </c>
      <c r="L18" s="9">
        <f t="shared" si="3"/>
        <v>7.0352495951318456E-2</v>
      </c>
      <c r="M18" s="9">
        <f t="shared" si="3"/>
        <v>0.11879552915723413</v>
      </c>
      <c r="N18" s="9">
        <f t="shared" si="3"/>
        <v>7.6554672172378865E-2</v>
      </c>
    </row>
    <row r="19" spans="2:15" x14ac:dyDescent="0.25">
      <c r="B19" s="2" t="s">
        <v>2</v>
      </c>
      <c r="C19" s="9">
        <f t="shared" ref="C19:N19" si="4">C4/$O4</f>
        <v>4.6930088847292911E-2</v>
      </c>
      <c r="D19" s="9">
        <f t="shared" si="4"/>
        <v>0</v>
      </c>
      <c r="E19" s="9">
        <f t="shared" si="4"/>
        <v>2.0993858895626868E-2</v>
      </c>
      <c r="F19" s="9">
        <f t="shared" si="4"/>
        <v>0</v>
      </c>
      <c r="G19" s="9">
        <f t="shared" si="4"/>
        <v>4.3135168399594866E-2</v>
      </c>
      <c r="H19" s="9">
        <f t="shared" si="4"/>
        <v>9.0155001987204969E-2</v>
      </c>
      <c r="I19" s="9">
        <f t="shared" si="4"/>
        <v>0.11062962345671098</v>
      </c>
      <c r="J19" s="9">
        <f t="shared" si="4"/>
        <v>0.22125924691342197</v>
      </c>
      <c r="K19" s="9">
        <f t="shared" si="4"/>
        <v>0.11062962345671098</v>
      </c>
      <c r="L19" s="9">
        <f t="shared" si="4"/>
        <v>0.1350081411300145</v>
      </c>
      <c r="M19" s="9">
        <f t="shared" si="4"/>
        <v>0.11062962345671098</v>
      </c>
      <c r="N19" s="9">
        <f t="shared" si="4"/>
        <v>0.11062962345671098</v>
      </c>
    </row>
    <row r="20" spans="2:15" x14ac:dyDescent="0.25">
      <c r="B20" s="2" t="s">
        <v>3</v>
      </c>
      <c r="C20" s="9">
        <f t="shared" ref="C20:N20" si="5">C5/$O5</f>
        <v>0.14828639294197488</v>
      </c>
      <c r="D20" s="9">
        <f t="shared" si="5"/>
        <v>6.6508313539192399E-2</v>
      </c>
      <c r="E20" s="9">
        <f t="shared" si="5"/>
        <v>8.076009501187649E-2</v>
      </c>
      <c r="F20" s="9">
        <f t="shared" si="5"/>
        <v>7.9402782490668483E-2</v>
      </c>
      <c r="G20" s="9">
        <f t="shared" si="5"/>
        <v>7.5330844927044449E-2</v>
      </c>
      <c r="H20" s="9">
        <f t="shared" si="5"/>
        <v>9.9762470308788598E-2</v>
      </c>
      <c r="I20" s="9">
        <f t="shared" si="5"/>
        <v>9.5011876484560574E-3</v>
      </c>
      <c r="J20" s="9">
        <f t="shared" si="5"/>
        <v>7.0580251102816419E-2</v>
      </c>
      <c r="K20" s="9">
        <f t="shared" si="5"/>
        <v>0.10926365795724466</v>
      </c>
      <c r="L20" s="9">
        <f t="shared" si="5"/>
        <v>0.13165931455717678</v>
      </c>
      <c r="M20" s="9">
        <f t="shared" si="5"/>
        <v>2.4431625381744145E-2</v>
      </c>
      <c r="N20" s="9">
        <f t="shared" si="5"/>
        <v>0.10451306413301663</v>
      </c>
    </row>
    <row r="21" spans="2:15" x14ac:dyDescent="0.25">
      <c r="B21" s="2" t="s">
        <v>4</v>
      </c>
      <c r="C21" s="9">
        <f t="shared" ref="C21:N21" si="6">C6/$O6</f>
        <v>0.25</v>
      </c>
      <c r="D21" s="9">
        <f t="shared" si="6"/>
        <v>0.5</v>
      </c>
      <c r="E21" s="9">
        <f t="shared" si="6"/>
        <v>0.25</v>
      </c>
      <c r="F21" s="9">
        <f t="shared" si="6"/>
        <v>0</v>
      </c>
      <c r="G21" s="9">
        <f t="shared" si="6"/>
        <v>0</v>
      </c>
      <c r="H21" s="9">
        <f t="shared" si="6"/>
        <v>0</v>
      </c>
      <c r="I21" s="9">
        <f t="shared" si="6"/>
        <v>0</v>
      </c>
      <c r="J21" s="9">
        <f t="shared" si="6"/>
        <v>0</v>
      </c>
      <c r="K21" s="9">
        <f t="shared" si="6"/>
        <v>0</v>
      </c>
      <c r="L21" s="9">
        <f t="shared" si="6"/>
        <v>0</v>
      </c>
      <c r="M21" s="9">
        <f t="shared" si="6"/>
        <v>0</v>
      </c>
      <c r="N21" s="9">
        <f t="shared" si="6"/>
        <v>0</v>
      </c>
    </row>
    <row r="22" spans="2:15" x14ac:dyDescent="0.25">
      <c r="B22" s="2" t="s">
        <v>5</v>
      </c>
      <c r="C22" s="9">
        <f t="shared" ref="C22:N22" si="7">C7/$O7</f>
        <v>5.5835579514824797E-2</v>
      </c>
      <c r="D22" s="9">
        <f t="shared" si="7"/>
        <v>6.4690026954177901E-2</v>
      </c>
      <c r="E22" s="9">
        <f t="shared" si="7"/>
        <v>3.5040431266846361E-2</v>
      </c>
      <c r="F22" s="9">
        <f t="shared" si="7"/>
        <v>0</v>
      </c>
      <c r="G22" s="9">
        <f t="shared" si="7"/>
        <v>0.14016172506738545</v>
      </c>
      <c r="H22" s="9">
        <f t="shared" si="7"/>
        <v>7.0080862533692723E-2</v>
      </c>
      <c r="I22" s="9">
        <f t="shared" si="7"/>
        <v>0</v>
      </c>
      <c r="J22" s="9">
        <f t="shared" si="7"/>
        <v>0.19676549865229109</v>
      </c>
      <c r="K22" s="9">
        <f t="shared" si="7"/>
        <v>0.16172506738544473</v>
      </c>
      <c r="L22" s="9">
        <f t="shared" si="7"/>
        <v>0.12607816711590297</v>
      </c>
      <c r="M22" s="9">
        <f t="shared" si="7"/>
        <v>0.14962264150943397</v>
      </c>
      <c r="N22" s="9">
        <f t="shared" si="7"/>
        <v>0</v>
      </c>
    </row>
    <row r="23" spans="2:15" x14ac:dyDescent="0.25">
      <c r="B23" s="2" t="s">
        <v>6</v>
      </c>
      <c r="C23" s="9">
        <f t="shared" ref="C23:N23" si="8">C8/$O8</f>
        <v>0.19808210967935272</v>
      </c>
      <c r="D23" s="9">
        <f t="shared" si="8"/>
        <v>0.11117770452502247</v>
      </c>
      <c r="E23" s="9">
        <f t="shared" si="8"/>
        <v>0.10068924183398262</v>
      </c>
      <c r="F23" s="9">
        <f t="shared" si="8"/>
        <v>0.12496254120467486</v>
      </c>
      <c r="G23" s="9">
        <f t="shared" si="8"/>
        <v>0.10068924183398262</v>
      </c>
      <c r="H23" s="9">
        <f t="shared" si="8"/>
        <v>0.12496254120467486</v>
      </c>
      <c r="I23" s="9">
        <f t="shared" si="8"/>
        <v>1.3784836679652383E-2</v>
      </c>
      <c r="J23" s="9">
        <f t="shared" si="8"/>
        <v>0.2118669463590051</v>
      </c>
      <c r="K23" s="9">
        <f t="shared" si="8"/>
        <v>1.3784836679652383E-2</v>
      </c>
      <c r="L23" s="9">
        <f t="shared" si="8"/>
        <v>0</v>
      </c>
      <c r="M23" s="9">
        <f t="shared" si="8"/>
        <v>0</v>
      </c>
      <c r="N23" s="9">
        <f t="shared" si="8"/>
        <v>0</v>
      </c>
    </row>
    <row r="24" spans="2:15" x14ac:dyDescent="0.25">
      <c r="B24" s="2" t="s">
        <v>7</v>
      </c>
      <c r="C24" s="9">
        <f t="shared" ref="C24:N24" si="9">C9/$O9</f>
        <v>0.14130424670914926</v>
      </c>
      <c r="D24" s="9">
        <f t="shared" si="9"/>
        <v>4.9144146239359969E-2</v>
      </c>
      <c r="E24" s="9">
        <f t="shared" si="9"/>
        <v>6.5928647844085767E-2</v>
      </c>
      <c r="F24" s="9">
        <f t="shared" si="9"/>
        <v>9.5125354667658965E-2</v>
      </c>
      <c r="G24" s="9">
        <f t="shared" si="9"/>
        <v>0.13115493743895065</v>
      </c>
      <c r="H24" s="9">
        <f t="shared" si="9"/>
        <v>6.0351644262523839E-2</v>
      </c>
      <c r="I24" s="9">
        <f t="shared" si="9"/>
        <v>9.7818503186194714E-2</v>
      </c>
      <c r="J24" s="9">
        <f t="shared" si="9"/>
        <v>0.12055909577189637</v>
      </c>
      <c r="K24" s="9">
        <f t="shared" si="9"/>
        <v>8.207591050746546E-2</v>
      </c>
      <c r="L24" s="9">
        <f t="shared" si="9"/>
        <v>4.8923205730499096E-2</v>
      </c>
      <c r="M24" s="9">
        <f t="shared" si="9"/>
        <v>0.10034885343504349</v>
      </c>
      <c r="N24" s="9">
        <f t="shared" si="9"/>
        <v>7.265454207172427E-3</v>
      </c>
    </row>
    <row r="25" spans="2:15" x14ac:dyDescent="0.25">
      <c r="B25" s="2" t="s">
        <v>8</v>
      </c>
      <c r="C25" s="9">
        <f t="shared" ref="C25:N25" si="10">C10/$O10</f>
        <v>0</v>
      </c>
      <c r="D25" s="9">
        <f t="shared" si="10"/>
        <v>0</v>
      </c>
      <c r="E25" s="9">
        <f t="shared" si="10"/>
        <v>0</v>
      </c>
      <c r="F25" s="9">
        <f t="shared" si="10"/>
        <v>0.33333333333333331</v>
      </c>
      <c r="G25" s="9">
        <f t="shared" si="10"/>
        <v>0</v>
      </c>
      <c r="H25" s="9">
        <f t="shared" si="10"/>
        <v>0</v>
      </c>
      <c r="I25" s="9">
        <f t="shared" si="10"/>
        <v>0.33333333333333331</v>
      </c>
      <c r="J25" s="9">
        <f t="shared" si="10"/>
        <v>0.33333333333333331</v>
      </c>
      <c r="K25" s="9">
        <f t="shared" si="10"/>
        <v>0</v>
      </c>
      <c r="L25" s="9">
        <f t="shared" si="10"/>
        <v>0</v>
      </c>
      <c r="M25" s="9">
        <f t="shared" si="10"/>
        <v>0</v>
      </c>
      <c r="N25" s="9">
        <f t="shared" si="10"/>
        <v>0</v>
      </c>
    </row>
    <row r="26" spans="2:15" x14ac:dyDescent="0.25">
      <c r="B26" s="2" t="s">
        <v>9</v>
      </c>
      <c r="C26" s="9">
        <f>C11/$O11</f>
        <v>0.12000118930812</v>
      </c>
      <c r="D26" s="9">
        <f>D11/$O11</f>
        <v>9.000089198109E-2</v>
      </c>
      <c r="E26" s="9">
        <f>E11/$O11</f>
        <v>0</v>
      </c>
      <c r="F26" s="9">
        <f>F11/$O11</f>
        <v>0</v>
      </c>
      <c r="G26" s="9">
        <f>G11/$O11</f>
        <v>0.19999702672969999</v>
      </c>
      <c r="H26" s="9">
        <f>H11/$O11</f>
        <v>0</v>
      </c>
      <c r="I26" s="9">
        <f>I11/$O11</f>
        <v>0.12000118930812</v>
      </c>
      <c r="J26" s="9">
        <f>J11/$O11</f>
        <v>0.21000208128921</v>
      </c>
      <c r="K26" s="9">
        <f>K11/$O11</f>
        <v>0.12000118930812</v>
      </c>
      <c r="L26" s="9">
        <f>L11/$O11</f>
        <v>7.9995837421579993E-2</v>
      </c>
      <c r="M26" s="9">
        <f>M11/$O11</f>
        <v>6.0000594654059998E-2</v>
      </c>
      <c r="N26" s="9">
        <f>N11/$O11</f>
        <v>0</v>
      </c>
    </row>
    <row r="27" spans="2:15" x14ac:dyDescent="0.25">
      <c r="B27" s="10" t="s">
        <v>23</v>
      </c>
      <c r="C27" s="9">
        <f>C12/$O12</f>
        <v>0.10913260001599769</v>
      </c>
      <c r="D27" s="9">
        <f>D12/$O12</f>
        <v>8.6184920667857171E-2</v>
      </c>
      <c r="E27" s="9">
        <f>E12/$O12</f>
        <v>0.10154577539934793</v>
      </c>
      <c r="F27" s="9">
        <f>F12/$O12</f>
        <v>7.1299252165216917E-2</v>
      </c>
      <c r="G27" s="9">
        <f>G12/$O12</f>
        <v>8.5341505615538979E-2</v>
      </c>
      <c r="H27" s="9">
        <f>H12/$O12</f>
        <v>8.6772126319536846E-2</v>
      </c>
      <c r="I27" s="9">
        <f>I12/$O12</f>
        <v>8.8276002865598002E-2</v>
      </c>
      <c r="J27" s="9">
        <f>J12/$O12</f>
        <v>7.9575999527224633E-2</v>
      </c>
      <c r="K27" s="9">
        <f>K12/$O12</f>
        <v>7.3819020573965263E-2</v>
      </c>
      <c r="L27" s="9">
        <f>L12/$O12</f>
        <v>6.8784522518091987E-2</v>
      </c>
      <c r="M27" s="9">
        <f>M12/$O12</f>
        <v>9.4972904660145602E-2</v>
      </c>
      <c r="N27" s="9">
        <f>N12/$O12</f>
        <v>5.4295369671479063E-2</v>
      </c>
    </row>
    <row r="29" spans="2:15" x14ac:dyDescent="0.25">
      <c r="B29" s="6" t="s">
        <v>22</v>
      </c>
      <c r="C29" s="6" t="s">
        <v>21</v>
      </c>
      <c r="D29" s="6" t="s">
        <v>10</v>
      </c>
      <c r="E29" s="6" t="s">
        <v>11</v>
      </c>
      <c r="F29" s="6" t="s">
        <v>12</v>
      </c>
      <c r="G29" s="6" t="s">
        <v>13</v>
      </c>
      <c r="H29" s="6" t="s">
        <v>14</v>
      </c>
      <c r="I29" s="6" t="s">
        <v>15</v>
      </c>
      <c r="J29" s="6" t="s">
        <v>16</v>
      </c>
      <c r="K29" s="6" t="s">
        <v>17</v>
      </c>
      <c r="L29" s="6" t="s">
        <v>18</v>
      </c>
      <c r="M29" s="6" t="s">
        <v>19</v>
      </c>
      <c r="N29" s="6" t="s">
        <v>20</v>
      </c>
      <c r="O29" s="7" t="s">
        <v>23</v>
      </c>
    </row>
    <row r="30" spans="2:15" x14ac:dyDescent="0.25">
      <c r="B30" s="2" t="s">
        <v>0</v>
      </c>
      <c r="C30" s="12">
        <f>C2/$O2*12*100</f>
        <v>390.65055101315329</v>
      </c>
      <c r="D30" s="12">
        <f t="shared" ref="D30:N30" si="11">D2/$O2*12*100</f>
        <v>115.39281905439034</v>
      </c>
      <c r="E30" s="12">
        <f t="shared" si="11"/>
        <v>187.9132598649129</v>
      </c>
      <c r="F30" s="12">
        <f t="shared" si="11"/>
        <v>72.520440810522587</v>
      </c>
      <c r="G30" s="12">
        <f t="shared" si="11"/>
        <v>115.39281905439034</v>
      </c>
      <c r="H30" s="12">
        <f t="shared" si="11"/>
        <v>173.0892285815855</v>
      </c>
      <c r="I30" s="12">
        <f t="shared" si="11"/>
        <v>72.520440810522587</v>
      </c>
      <c r="J30" s="12">
        <f t="shared" si="11"/>
        <v>72.520440810522587</v>
      </c>
      <c r="K30" s="12">
        <f t="shared" si="11"/>
        <v>0</v>
      </c>
      <c r="L30" s="12">
        <f t="shared" si="11"/>
        <v>0</v>
      </c>
      <c r="M30" s="12">
        <f t="shared" si="11"/>
        <v>0</v>
      </c>
      <c r="N30" s="12">
        <f t="shared" si="11"/>
        <v>0</v>
      </c>
      <c r="O30" s="8">
        <f>SUM(C30:N30)</f>
        <v>1200</v>
      </c>
    </row>
    <row r="31" spans="2:15" x14ac:dyDescent="0.25">
      <c r="B31" s="2" t="s">
        <v>1</v>
      </c>
      <c r="C31" s="12">
        <f t="shared" ref="C31:N31" si="12">C3/$O3*12*100</f>
        <v>99.77062884363815</v>
      </c>
      <c r="D31" s="12">
        <f t="shared" si="12"/>
        <v>92.790436957700891</v>
      </c>
      <c r="E31" s="12">
        <f t="shared" si="12"/>
        <v>151.8909286610938</v>
      </c>
      <c r="F31" s="12">
        <f t="shared" si="12"/>
        <v>91.777528364662061</v>
      </c>
      <c r="G31" s="12">
        <f t="shared" si="12"/>
        <v>87.021303286263077</v>
      </c>
      <c r="H31" s="12">
        <f t="shared" si="12"/>
        <v>132.16140240995725</v>
      </c>
      <c r="I31" s="12">
        <f t="shared" si="12"/>
        <v>112.25571967443551</v>
      </c>
      <c r="J31" s="12">
        <f t="shared" si="12"/>
        <v>31.399893341652618</v>
      </c>
      <c r="K31" s="12">
        <f t="shared" si="12"/>
        <v>82.088921723478919</v>
      </c>
      <c r="L31" s="12">
        <f t="shared" si="12"/>
        <v>84.422995141582149</v>
      </c>
      <c r="M31" s="12">
        <f t="shared" si="12"/>
        <v>142.55463498868096</v>
      </c>
      <c r="N31" s="12">
        <f t="shared" si="12"/>
        <v>91.865606606854627</v>
      </c>
      <c r="O31" s="8">
        <f t="shared" ref="O31:O40" si="13">SUM(C31:N31)</f>
        <v>1200.0000000000002</v>
      </c>
    </row>
    <row r="32" spans="2:15" x14ac:dyDescent="0.25">
      <c r="B32" s="2" t="s">
        <v>2</v>
      </c>
      <c r="C32" s="12">
        <f t="shared" ref="C32:N32" si="14">C4/$O4*12*100</f>
        <v>56.31610661675149</v>
      </c>
      <c r="D32" s="12">
        <f t="shared" si="14"/>
        <v>0</v>
      </c>
      <c r="E32" s="12">
        <f t="shared" si="14"/>
        <v>25.192630674752241</v>
      </c>
      <c r="F32" s="12">
        <f t="shared" si="14"/>
        <v>0</v>
      </c>
      <c r="G32" s="12">
        <f t="shared" si="14"/>
        <v>51.762202079513841</v>
      </c>
      <c r="H32" s="12">
        <f t="shared" si="14"/>
        <v>108.18600238464597</v>
      </c>
      <c r="I32" s="12">
        <f t="shared" si="14"/>
        <v>132.75554814805318</v>
      </c>
      <c r="J32" s="12">
        <f t="shared" si="14"/>
        <v>265.51109629610636</v>
      </c>
      <c r="K32" s="12">
        <f t="shared" si="14"/>
        <v>132.75554814805318</v>
      </c>
      <c r="L32" s="12">
        <f t="shared" si="14"/>
        <v>162.00976935601742</v>
      </c>
      <c r="M32" s="12">
        <f t="shared" si="14"/>
        <v>132.75554814805318</v>
      </c>
      <c r="N32" s="12">
        <f t="shared" si="14"/>
        <v>132.75554814805318</v>
      </c>
      <c r="O32" s="8">
        <f t="shared" si="13"/>
        <v>1200</v>
      </c>
    </row>
    <row r="33" spans="2:15" x14ac:dyDescent="0.25">
      <c r="B33" s="2" t="s">
        <v>3</v>
      </c>
      <c r="C33" s="12">
        <f t="shared" ref="C33:N33" si="15">C5/$O5*12*100</f>
        <v>177.94367153036984</v>
      </c>
      <c r="D33" s="12">
        <f t="shared" si="15"/>
        <v>79.809976247030875</v>
      </c>
      <c r="E33" s="12">
        <f t="shared" si="15"/>
        <v>96.912114014251799</v>
      </c>
      <c r="F33" s="12">
        <f t="shared" si="15"/>
        <v>95.283338988802186</v>
      </c>
      <c r="G33" s="12">
        <f t="shared" si="15"/>
        <v>90.397013912453332</v>
      </c>
      <c r="H33" s="12">
        <f t="shared" si="15"/>
        <v>119.71496437054631</v>
      </c>
      <c r="I33" s="12">
        <f t="shared" si="15"/>
        <v>11.401425178147269</v>
      </c>
      <c r="J33" s="12">
        <f t="shared" si="15"/>
        <v>84.696301323379714</v>
      </c>
      <c r="K33" s="12">
        <f t="shared" si="15"/>
        <v>131.11638954869358</v>
      </c>
      <c r="L33" s="12">
        <f t="shared" si="15"/>
        <v>157.99117746861214</v>
      </c>
      <c r="M33" s="12">
        <f t="shared" si="15"/>
        <v>29.317950458092973</v>
      </c>
      <c r="N33" s="12">
        <f t="shared" si="15"/>
        <v>125.41567695961994</v>
      </c>
      <c r="O33" s="8">
        <f t="shared" si="13"/>
        <v>1200.0000000000002</v>
      </c>
    </row>
    <row r="34" spans="2:15" x14ac:dyDescent="0.25">
      <c r="B34" s="2" t="s">
        <v>4</v>
      </c>
      <c r="C34" s="12">
        <f t="shared" ref="C34:N34" si="16">C6/$O6*12*100</f>
        <v>300</v>
      </c>
      <c r="D34" s="12">
        <f t="shared" si="16"/>
        <v>600</v>
      </c>
      <c r="E34" s="12">
        <f t="shared" si="16"/>
        <v>300</v>
      </c>
      <c r="F34" s="12">
        <f t="shared" si="16"/>
        <v>0</v>
      </c>
      <c r="G34" s="12">
        <f t="shared" si="16"/>
        <v>0</v>
      </c>
      <c r="H34" s="12">
        <f t="shared" si="16"/>
        <v>0</v>
      </c>
      <c r="I34" s="12">
        <f t="shared" si="16"/>
        <v>0</v>
      </c>
      <c r="J34" s="12">
        <f t="shared" si="16"/>
        <v>0</v>
      </c>
      <c r="K34" s="12">
        <f t="shared" si="16"/>
        <v>0</v>
      </c>
      <c r="L34" s="12">
        <f t="shared" si="16"/>
        <v>0</v>
      </c>
      <c r="M34" s="12">
        <f t="shared" si="16"/>
        <v>0</v>
      </c>
      <c r="N34" s="12">
        <f t="shared" si="16"/>
        <v>0</v>
      </c>
      <c r="O34" s="8">
        <f t="shared" si="13"/>
        <v>1200</v>
      </c>
    </row>
    <row r="35" spans="2:15" x14ac:dyDescent="0.25">
      <c r="B35" s="2" t="s">
        <v>5</v>
      </c>
      <c r="C35" s="12">
        <f t="shared" ref="C35:N35" si="17">C7/$O7*12*100</f>
        <v>67.002695417789766</v>
      </c>
      <c r="D35" s="12">
        <f t="shared" si="17"/>
        <v>77.62803234501348</v>
      </c>
      <c r="E35" s="12">
        <f t="shared" si="17"/>
        <v>42.048517520215633</v>
      </c>
      <c r="F35" s="12">
        <f t="shared" si="17"/>
        <v>0</v>
      </c>
      <c r="G35" s="12">
        <f t="shared" si="17"/>
        <v>168.19407008086253</v>
      </c>
      <c r="H35" s="12">
        <f t="shared" si="17"/>
        <v>84.097035040431265</v>
      </c>
      <c r="I35" s="12">
        <f t="shared" si="17"/>
        <v>0</v>
      </c>
      <c r="J35" s="12">
        <f t="shared" si="17"/>
        <v>236.11859838274933</v>
      </c>
      <c r="K35" s="12">
        <f t="shared" si="17"/>
        <v>194.07008086253367</v>
      </c>
      <c r="L35" s="12">
        <f t="shared" si="17"/>
        <v>151.29380053908358</v>
      </c>
      <c r="M35" s="12">
        <f t="shared" si="17"/>
        <v>179.54716981132077</v>
      </c>
      <c r="N35" s="12">
        <f t="shared" si="17"/>
        <v>0</v>
      </c>
      <c r="O35" s="8">
        <f t="shared" si="13"/>
        <v>1200</v>
      </c>
    </row>
    <row r="36" spans="2:15" x14ac:dyDescent="0.25">
      <c r="B36" s="2" t="s">
        <v>6</v>
      </c>
      <c r="C36" s="12">
        <f t="shared" ref="C36:N36" si="18">C8/$O8*12*100</f>
        <v>237.69853161522326</v>
      </c>
      <c r="D36" s="12">
        <f t="shared" si="18"/>
        <v>133.41324543002696</v>
      </c>
      <c r="E36" s="12">
        <f t="shared" si="18"/>
        <v>120.82709020077912</v>
      </c>
      <c r="F36" s="12">
        <f t="shared" si="18"/>
        <v>149.95504944560983</v>
      </c>
      <c r="G36" s="12">
        <f t="shared" si="18"/>
        <v>120.82709020077912</v>
      </c>
      <c r="H36" s="12">
        <f t="shared" si="18"/>
        <v>149.95504944560983</v>
      </c>
      <c r="I36" s="12">
        <f t="shared" si="18"/>
        <v>16.541804015582859</v>
      </c>
      <c r="J36" s="12">
        <f t="shared" si="18"/>
        <v>254.24033563080616</v>
      </c>
      <c r="K36" s="12">
        <f t="shared" si="18"/>
        <v>16.541804015582859</v>
      </c>
      <c r="L36" s="12">
        <f t="shared" si="18"/>
        <v>0</v>
      </c>
      <c r="M36" s="12">
        <f t="shared" si="18"/>
        <v>0</v>
      </c>
      <c r="N36" s="12">
        <f t="shared" si="18"/>
        <v>0</v>
      </c>
      <c r="O36" s="8">
        <f t="shared" si="13"/>
        <v>1200</v>
      </c>
    </row>
    <row r="37" spans="2:15" x14ac:dyDescent="0.25">
      <c r="B37" s="2" t="s">
        <v>7</v>
      </c>
      <c r="C37" s="12">
        <f t="shared" ref="C37:N37" si="19">C9/$O9*12*100</f>
        <v>169.56509605097912</v>
      </c>
      <c r="D37" s="12">
        <f t="shared" si="19"/>
        <v>58.972975487231963</v>
      </c>
      <c r="E37" s="12">
        <f t="shared" si="19"/>
        <v>79.114377412902925</v>
      </c>
      <c r="F37" s="12">
        <f t="shared" si="19"/>
        <v>114.15042560119075</v>
      </c>
      <c r="G37" s="12">
        <f t="shared" si="19"/>
        <v>157.38592492674078</v>
      </c>
      <c r="H37" s="12">
        <f t="shared" si="19"/>
        <v>72.421973115028607</v>
      </c>
      <c r="I37" s="12">
        <f t="shared" si="19"/>
        <v>117.38220382343366</v>
      </c>
      <c r="J37" s="12">
        <f t="shared" si="19"/>
        <v>144.67091492627563</v>
      </c>
      <c r="K37" s="12">
        <f t="shared" si="19"/>
        <v>98.491092608958553</v>
      </c>
      <c r="L37" s="12">
        <f t="shared" si="19"/>
        <v>58.707846876598914</v>
      </c>
      <c r="M37" s="12">
        <f t="shared" si="19"/>
        <v>120.41862412205218</v>
      </c>
      <c r="N37" s="12">
        <f t="shared" si="19"/>
        <v>8.7185450486069129</v>
      </c>
      <c r="O37" s="8">
        <f t="shared" si="13"/>
        <v>1200.0000000000002</v>
      </c>
    </row>
    <row r="38" spans="2:15" x14ac:dyDescent="0.25">
      <c r="B38" s="2" t="s">
        <v>8</v>
      </c>
      <c r="C38" s="12">
        <f t="shared" ref="C38:N38" si="20">C10/$O10*12*100</f>
        <v>0</v>
      </c>
      <c r="D38" s="12">
        <f t="shared" si="20"/>
        <v>0</v>
      </c>
      <c r="E38" s="12">
        <f t="shared" si="20"/>
        <v>0</v>
      </c>
      <c r="F38" s="12">
        <f t="shared" si="20"/>
        <v>400</v>
      </c>
      <c r="G38" s="12">
        <f t="shared" si="20"/>
        <v>0</v>
      </c>
      <c r="H38" s="12">
        <f t="shared" si="20"/>
        <v>0</v>
      </c>
      <c r="I38" s="12">
        <f t="shared" si="20"/>
        <v>400</v>
      </c>
      <c r="J38" s="12">
        <f t="shared" si="20"/>
        <v>400</v>
      </c>
      <c r="K38" s="12">
        <f t="shared" si="20"/>
        <v>0</v>
      </c>
      <c r="L38" s="12">
        <f t="shared" si="20"/>
        <v>0</v>
      </c>
      <c r="M38" s="12">
        <f t="shared" si="20"/>
        <v>0</v>
      </c>
      <c r="N38" s="12">
        <f t="shared" si="20"/>
        <v>0</v>
      </c>
      <c r="O38" s="8">
        <f t="shared" si="13"/>
        <v>1200</v>
      </c>
    </row>
    <row r="39" spans="2:15" x14ac:dyDescent="0.25">
      <c r="B39" s="2" t="s">
        <v>9</v>
      </c>
      <c r="C39" s="12">
        <f t="shared" ref="C39:N39" si="21">C11/$O11*12*100</f>
        <v>144.00142716974401</v>
      </c>
      <c r="D39" s="12">
        <f t="shared" si="21"/>
        <v>108.001070377308</v>
      </c>
      <c r="E39" s="12">
        <f t="shared" si="21"/>
        <v>0</v>
      </c>
      <c r="F39" s="12">
        <f t="shared" si="21"/>
        <v>0</v>
      </c>
      <c r="G39" s="12">
        <f t="shared" si="21"/>
        <v>239.99643207563997</v>
      </c>
      <c r="H39" s="12">
        <f t="shared" si="21"/>
        <v>0</v>
      </c>
      <c r="I39" s="12">
        <f t="shared" si="21"/>
        <v>144.00142716974401</v>
      </c>
      <c r="J39" s="12">
        <f t="shared" si="21"/>
        <v>252.00249754705197</v>
      </c>
      <c r="K39" s="12">
        <f t="shared" si="21"/>
        <v>144.00142716974401</v>
      </c>
      <c r="L39" s="12">
        <f t="shared" si="21"/>
        <v>95.995004905895982</v>
      </c>
      <c r="M39" s="12">
        <f t="shared" si="21"/>
        <v>72.000713584872003</v>
      </c>
      <c r="N39" s="12">
        <f t="shared" si="21"/>
        <v>0</v>
      </c>
      <c r="O39" s="8">
        <f t="shared" si="13"/>
        <v>1200</v>
      </c>
    </row>
    <row r="40" spans="2:15" x14ac:dyDescent="0.25">
      <c r="B40" s="10" t="s">
        <v>23</v>
      </c>
      <c r="C40" s="12">
        <f t="shared" ref="C40:N40" si="22">C12/$O12*12*100</f>
        <v>130.95912001919723</v>
      </c>
      <c r="D40" s="12">
        <f t="shared" si="22"/>
        <v>103.42190480142861</v>
      </c>
      <c r="E40" s="12">
        <f t="shared" si="22"/>
        <v>121.85493047921751</v>
      </c>
      <c r="F40" s="12">
        <f t="shared" si="22"/>
        <v>85.559102598260296</v>
      </c>
      <c r="G40" s="12">
        <f t="shared" si="22"/>
        <v>102.40980673864676</v>
      </c>
      <c r="H40" s="12">
        <f t="shared" si="22"/>
        <v>104.12655158344421</v>
      </c>
      <c r="I40" s="12">
        <f t="shared" si="22"/>
        <v>105.9312034387176</v>
      </c>
      <c r="J40" s="12">
        <f t="shared" si="22"/>
        <v>95.491199432669561</v>
      </c>
      <c r="K40" s="12">
        <f t="shared" si="22"/>
        <v>88.582824688758308</v>
      </c>
      <c r="L40" s="12">
        <f t="shared" si="22"/>
        <v>82.54142702171039</v>
      </c>
      <c r="M40" s="12">
        <f t="shared" si="22"/>
        <v>113.96748559217471</v>
      </c>
      <c r="N40" s="12">
        <f t="shared" si="22"/>
        <v>65.154443605774873</v>
      </c>
      <c r="O40" s="8">
        <f t="shared" si="13"/>
        <v>1200</v>
      </c>
    </row>
    <row r="42" spans="2:15" x14ac:dyDescent="0.25">
      <c r="B42" s="13" t="s">
        <v>24</v>
      </c>
    </row>
    <row r="43" spans="2:15" x14ac:dyDescent="0.25">
      <c r="B43" s="2" t="s">
        <v>0</v>
      </c>
      <c r="C43" s="12">
        <f>C2/$O2*11*100</f>
        <v>358.09633842872381</v>
      </c>
      <c r="D43" s="12">
        <f t="shared" ref="D43:H43" si="23">D2/$O2*11*100</f>
        <v>105.77675079985779</v>
      </c>
      <c r="E43" s="12">
        <f t="shared" si="23"/>
        <v>172.25382154283682</v>
      </c>
      <c r="F43" s="12">
        <f t="shared" si="23"/>
        <v>66.477070742979024</v>
      </c>
      <c r="G43" s="12">
        <f t="shared" si="23"/>
        <v>105.77675079985779</v>
      </c>
      <c r="H43" s="12">
        <f t="shared" si="23"/>
        <v>158.66512619978673</v>
      </c>
      <c r="I43" s="12">
        <f>(I2+J2)/$O2*11*100</f>
        <v>132.95414148595805</v>
      </c>
      <c r="J43" s="12"/>
      <c r="K43" s="12">
        <f>K2/$O2*11*100</f>
        <v>0</v>
      </c>
      <c r="L43" s="12">
        <f t="shared" ref="L43:N43" si="24">L2/$O2*11*100</f>
        <v>0</v>
      </c>
      <c r="M43" s="12">
        <f t="shared" si="24"/>
        <v>0</v>
      </c>
      <c r="N43" s="12">
        <f t="shared" si="24"/>
        <v>0</v>
      </c>
      <c r="O43" s="8">
        <f>SUM(C43:N43)</f>
        <v>1100</v>
      </c>
    </row>
    <row r="44" spans="2:15" x14ac:dyDescent="0.25">
      <c r="B44" s="2" t="s">
        <v>1</v>
      </c>
      <c r="C44" s="12">
        <f t="shared" ref="C44:H44" si="25">C3/$O3*11*100</f>
        <v>91.456409773334968</v>
      </c>
      <c r="D44" s="12">
        <f t="shared" si="25"/>
        <v>85.057900544559146</v>
      </c>
      <c r="E44" s="12">
        <f t="shared" si="25"/>
        <v>139.2333512726693</v>
      </c>
      <c r="F44" s="12">
        <f t="shared" si="25"/>
        <v>84.129401000940234</v>
      </c>
      <c r="G44" s="12">
        <f t="shared" si="25"/>
        <v>79.769528012407804</v>
      </c>
      <c r="H44" s="12">
        <f t="shared" si="25"/>
        <v>121.14795220912747</v>
      </c>
      <c r="I44" s="12">
        <f>(I3+J3)/$O3*11*100</f>
        <v>131.68431193141413</v>
      </c>
      <c r="J44" s="12"/>
      <c r="K44" s="12">
        <f t="shared" ref="K44:N44" si="26">K3/$O3*11*100</f>
        <v>75.248178246522357</v>
      </c>
      <c r="L44" s="12">
        <f t="shared" si="26"/>
        <v>77.387745546450304</v>
      </c>
      <c r="M44" s="12">
        <f t="shared" si="26"/>
        <v>130.67508207295754</v>
      </c>
      <c r="N44" s="12">
        <f t="shared" si="26"/>
        <v>84.210139389616756</v>
      </c>
      <c r="O44" s="8">
        <f t="shared" ref="O44:O53" si="27">SUM(C44:N44)</f>
        <v>1100</v>
      </c>
    </row>
    <row r="45" spans="2:15" x14ac:dyDescent="0.25">
      <c r="B45" s="2" t="s">
        <v>2</v>
      </c>
      <c r="C45" s="12">
        <f t="shared" ref="C45:H45" si="28">C4/$O4*11*100</f>
        <v>51.623097732022202</v>
      </c>
      <c r="D45" s="12">
        <f t="shared" si="28"/>
        <v>0</v>
      </c>
      <c r="E45" s="12">
        <f t="shared" si="28"/>
        <v>23.093244785189555</v>
      </c>
      <c r="F45" s="12">
        <f t="shared" si="28"/>
        <v>0</v>
      </c>
      <c r="G45" s="12">
        <f t="shared" si="28"/>
        <v>47.448685239554351</v>
      </c>
      <c r="H45" s="12">
        <f t="shared" si="28"/>
        <v>99.170502185925471</v>
      </c>
      <c r="I45" s="12">
        <f>(I4+J4)/$O4*11*100</f>
        <v>365.07775740714624</v>
      </c>
      <c r="J45" s="12"/>
      <c r="K45" s="12">
        <f t="shared" ref="K45:N45" si="29">K4/$O4*11*100</f>
        <v>121.6925858023821</v>
      </c>
      <c r="L45" s="12">
        <f t="shared" si="29"/>
        <v>148.50895524301595</v>
      </c>
      <c r="M45" s="12">
        <f t="shared" si="29"/>
        <v>121.6925858023821</v>
      </c>
      <c r="N45" s="12">
        <f t="shared" si="29"/>
        <v>121.6925858023821</v>
      </c>
      <c r="O45" s="8">
        <f t="shared" si="27"/>
        <v>1100</v>
      </c>
    </row>
    <row r="46" spans="2:15" x14ac:dyDescent="0.25">
      <c r="B46" s="2" t="s">
        <v>3</v>
      </c>
      <c r="C46" s="12">
        <f t="shared" ref="C46:H46" si="30">C5/$O5*11*100</f>
        <v>163.11503223617237</v>
      </c>
      <c r="D46" s="12">
        <f t="shared" si="30"/>
        <v>73.159144893111645</v>
      </c>
      <c r="E46" s="12">
        <f t="shared" si="30"/>
        <v>88.836104513064143</v>
      </c>
      <c r="F46" s="12">
        <f t="shared" si="30"/>
        <v>87.343060739735336</v>
      </c>
      <c r="G46" s="12">
        <f t="shared" si="30"/>
        <v>82.863929419748899</v>
      </c>
      <c r="H46" s="12">
        <f t="shared" si="30"/>
        <v>109.73871733966747</v>
      </c>
      <c r="I46" s="12">
        <f>(I5+J5)/$O5*11*100</f>
        <v>88.089582626399732</v>
      </c>
      <c r="J46" s="12"/>
      <c r="K46" s="12">
        <f t="shared" ref="K46:N46" si="31">K5/$O5*11*100</f>
        <v>120.19002375296913</v>
      </c>
      <c r="L46" s="12">
        <f t="shared" si="31"/>
        <v>144.82524601289447</v>
      </c>
      <c r="M46" s="12">
        <f t="shared" si="31"/>
        <v>26.874787919918557</v>
      </c>
      <c r="N46" s="12">
        <f t="shared" si="31"/>
        <v>114.96437054631829</v>
      </c>
      <c r="O46" s="8">
        <f t="shared" si="27"/>
        <v>1100</v>
      </c>
    </row>
    <row r="47" spans="2:15" x14ac:dyDescent="0.25">
      <c r="B47" s="2" t="s">
        <v>4</v>
      </c>
      <c r="C47" s="12">
        <f t="shared" ref="C47:H47" si="32">C6/$O6*11*100</f>
        <v>275</v>
      </c>
      <c r="D47" s="12">
        <f t="shared" si="32"/>
        <v>550</v>
      </c>
      <c r="E47" s="12">
        <f t="shared" si="32"/>
        <v>275</v>
      </c>
      <c r="F47" s="12">
        <f t="shared" si="32"/>
        <v>0</v>
      </c>
      <c r="G47" s="12">
        <f t="shared" si="32"/>
        <v>0</v>
      </c>
      <c r="H47" s="12">
        <f t="shared" si="32"/>
        <v>0</v>
      </c>
      <c r="I47" s="12">
        <f>(I6+J6)/$O6*11*100</f>
        <v>0</v>
      </c>
      <c r="J47" s="12"/>
      <c r="K47" s="12">
        <f t="shared" ref="K47:N47" si="33">K6/$O6*11*100</f>
        <v>0</v>
      </c>
      <c r="L47" s="12">
        <f t="shared" si="33"/>
        <v>0</v>
      </c>
      <c r="M47" s="12">
        <f t="shared" si="33"/>
        <v>0</v>
      </c>
      <c r="N47" s="12">
        <f t="shared" si="33"/>
        <v>0</v>
      </c>
      <c r="O47" s="8">
        <f t="shared" si="27"/>
        <v>1100</v>
      </c>
    </row>
    <row r="48" spans="2:15" x14ac:dyDescent="0.25">
      <c r="B48" s="2" t="s">
        <v>5</v>
      </c>
      <c r="C48" s="12">
        <f t="shared" ref="C48:H48" si="34">C7/$O7*11*100</f>
        <v>61.419137466307269</v>
      </c>
      <c r="D48" s="12">
        <f t="shared" si="34"/>
        <v>71.159029649595695</v>
      </c>
      <c r="E48" s="12">
        <f t="shared" si="34"/>
        <v>38.544474393530997</v>
      </c>
      <c r="F48" s="12">
        <f t="shared" si="34"/>
        <v>0</v>
      </c>
      <c r="G48" s="12">
        <f t="shared" si="34"/>
        <v>154.17789757412399</v>
      </c>
      <c r="H48" s="12">
        <f t="shared" si="34"/>
        <v>77.088948787061994</v>
      </c>
      <c r="I48" s="12">
        <f>(I7+J7)/$O7*11*100</f>
        <v>216.44204851752019</v>
      </c>
      <c r="J48" s="12"/>
      <c r="K48" s="12">
        <f t="shared" ref="K48:N48" si="35">K7/$O7*11*100</f>
        <v>177.89757412398922</v>
      </c>
      <c r="L48" s="12">
        <f t="shared" si="35"/>
        <v>138.68598382749326</v>
      </c>
      <c r="M48" s="12">
        <f t="shared" si="35"/>
        <v>164.58490566037736</v>
      </c>
      <c r="N48" s="12">
        <f t="shared" si="35"/>
        <v>0</v>
      </c>
      <c r="O48" s="8">
        <f t="shared" si="27"/>
        <v>1100</v>
      </c>
    </row>
    <row r="49" spans="2:15" x14ac:dyDescent="0.25">
      <c r="B49" s="2" t="s">
        <v>6</v>
      </c>
      <c r="C49" s="12">
        <f t="shared" ref="C49:H49" si="36">C8/$O8*11*100</f>
        <v>217.89032064728798</v>
      </c>
      <c r="D49" s="12">
        <f t="shared" si="36"/>
        <v>122.29547497752471</v>
      </c>
      <c r="E49" s="12">
        <f t="shared" si="36"/>
        <v>110.75816601738089</v>
      </c>
      <c r="F49" s="12">
        <f t="shared" si="36"/>
        <v>137.45879532514235</v>
      </c>
      <c r="G49" s="12">
        <f t="shared" si="36"/>
        <v>110.75816601738089</v>
      </c>
      <c r="H49" s="12">
        <f t="shared" si="36"/>
        <v>137.45879532514235</v>
      </c>
      <c r="I49" s="12">
        <f>(I8+J8)/$O8*11*100</f>
        <v>248.21696134252323</v>
      </c>
      <c r="J49" s="12"/>
      <c r="K49" s="12">
        <f t="shared" ref="K49:N49" si="37">K8/$O8*11*100</f>
        <v>15.163320347617621</v>
      </c>
      <c r="L49" s="12">
        <f t="shared" si="37"/>
        <v>0</v>
      </c>
      <c r="M49" s="12">
        <f t="shared" si="37"/>
        <v>0</v>
      </c>
      <c r="N49" s="12">
        <f t="shared" si="37"/>
        <v>0</v>
      </c>
      <c r="O49" s="8">
        <f t="shared" si="27"/>
        <v>1100</v>
      </c>
    </row>
    <row r="50" spans="2:15" x14ac:dyDescent="0.25">
      <c r="B50" s="2" t="s">
        <v>7</v>
      </c>
      <c r="C50" s="12">
        <f t="shared" ref="C50:H50" si="38">C9/$O9*11*100</f>
        <v>155.4346713800642</v>
      </c>
      <c r="D50" s="12">
        <f t="shared" si="38"/>
        <v>54.058560863295966</v>
      </c>
      <c r="E50" s="12">
        <f t="shared" si="38"/>
        <v>72.521512628494349</v>
      </c>
      <c r="F50" s="12">
        <f t="shared" si="38"/>
        <v>104.63789013442486</v>
      </c>
      <c r="G50" s="12">
        <f t="shared" si="38"/>
        <v>144.27043118284573</v>
      </c>
      <c r="H50" s="12">
        <f t="shared" si="38"/>
        <v>66.386808688776227</v>
      </c>
      <c r="I50" s="12">
        <f>(I9+J9)/$O9*11*100</f>
        <v>240.21535885390017</v>
      </c>
      <c r="J50" s="12"/>
      <c r="K50" s="12">
        <f t="shared" ref="K50:N50" si="39">K9/$O9*11*100</f>
        <v>90.283501558212009</v>
      </c>
      <c r="L50" s="12">
        <f t="shared" si="39"/>
        <v>53.815526303549014</v>
      </c>
      <c r="M50" s="12">
        <f t="shared" si="39"/>
        <v>110.38373877854784</v>
      </c>
      <c r="N50" s="12">
        <f t="shared" si="39"/>
        <v>7.991999627889669</v>
      </c>
      <c r="O50" s="8">
        <f t="shared" si="27"/>
        <v>1100.0000000000002</v>
      </c>
    </row>
    <row r="51" spans="2:15" x14ac:dyDescent="0.25">
      <c r="B51" s="2" t="s">
        <v>8</v>
      </c>
      <c r="C51" s="12">
        <f t="shared" ref="C51:H51" si="40">C10/$O10*11*100</f>
        <v>0</v>
      </c>
      <c r="D51" s="12">
        <f t="shared" si="40"/>
        <v>0</v>
      </c>
      <c r="E51" s="12">
        <f t="shared" si="40"/>
        <v>0</v>
      </c>
      <c r="F51" s="12">
        <f t="shared" si="40"/>
        <v>366.66666666666663</v>
      </c>
      <c r="G51" s="12">
        <f t="shared" si="40"/>
        <v>0</v>
      </c>
      <c r="H51" s="12">
        <f t="shared" si="40"/>
        <v>0</v>
      </c>
      <c r="I51" s="12">
        <f>(I10+J10)/$O10*11*100</f>
        <v>733.33333333333326</v>
      </c>
      <c r="J51" s="12"/>
      <c r="K51" s="12">
        <f t="shared" ref="K51:N51" si="41">K10/$O10*11*100</f>
        <v>0</v>
      </c>
      <c r="L51" s="12">
        <f t="shared" si="41"/>
        <v>0</v>
      </c>
      <c r="M51" s="12">
        <f t="shared" si="41"/>
        <v>0</v>
      </c>
      <c r="N51" s="12">
        <f t="shared" si="41"/>
        <v>0</v>
      </c>
      <c r="O51" s="8">
        <f t="shared" si="27"/>
        <v>1100</v>
      </c>
    </row>
    <row r="52" spans="2:15" x14ac:dyDescent="0.25">
      <c r="B52" s="2" t="s">
        <v>9</v>
      </c>
      <c r="C52" s="12">
        <f t="shared" ref="C52:H52" si="42">C11/$O11*11*100</f>
        <v>132.00130823893198</v>
      </c>
      <c r="D52" s="12">
        <f t="shared" si="42"/>
        <v>99.000981179199002</v>
      </c>
      <c r="E52" s="12">
        <f t="shared" si="42"/>
        <v>0</v>
      </c>
      <c r="F52" s="12">
        <f t="shared" si="42"/>
        <v>0</v>
      </c>
      <c r="G52" s="12">
        <f t="shared" si="42"/>
        <v>219.99672940266998</v>
      </c>
      <c r="H52" s="12">
        <f t="shared" si="42"/>
        <v>0</v>
      </c>
      <c r="I52" s="12">
        <f>(I11+J11)/$O11*11*100</f>
        <v>363.00359765706298</v>
      </c>
      <c r="J52" s="12"/>
      <c r="K52" s="12">
        <f t="shared" ref="K52:N52" si="43">K11/$O11*11*100</f>
        <v>132.00130823893198</v>
      </c>
      <c r="L52" s="12">
        <f t="shared" si="43"/>
        <v>87.995421163738001</v>
      </c>
      <c r="M52" s="12">
        <f t="shared" si="43"/>
        <v>66.000654119465992</v>
      </c>
      <c r="N52" s="12">
        <f t="shared" si="43"/>
        <v>0</v>
      </c>
      <c r="O52" s="8">
        <f t="shared" si="27"/>
        <v>1099.9999999999998</v>
      </c>
    </row>
    <row r="53" spans="2:15" x14ac:dyDescent="0.25">
      <c r="B53" s="10" t="s">
        <v>23</v>
      </c>
      <c r="C53" s="12">
        <f t="shared" ref="C53:H53" si="44">C12/$O12*11*100</f>
        <v>120.04586001759745</v>
      </c>
      <c r="D53" s="12">
        <f t="shared" si="44"/>
        <v>94.80341273464289</v>
      </c>
      <c r="E53" s="12">
        <f t="shared" si="44"/>
        <v>111.70035293928274</v>
      </c>
      <c r="F53" s="12">
        <f t="shared" si="44"/>
        <v>78.429177381738612</v>
      </c>
      <c r="G53" s="12">
        <f t="shared" si="44"/>
        <v>93.875656177092878</v>
      </c>
      <c r="H53" s="12">
        <f t="shared" si="44"/>
        <v>95.449338951490532</v>
      </c>
      <c r="I53" s="12">
        <f>(I12+J12)/$O12*11*100</f>
        <v>184.6372026321049</v>
      </c>
      <c r="J53" s="12"/>
      <c r="K53" s="12">
        <f t="shared" ref="K53:N53" si="45">K12/$O12*11*100</f>
        <v>81.200922631361792</v>
      </c>
      <c r="L53" s="12">
        <f t="shared" si="45"/>
        <v>75.662974769901183</v>
      </c>
      <c r="M53" s="12">
        <f t="shared" si="45"/>
        <v>104.47019512616016</v>
      </c>
      <c r="N53" s="12">
        <f t="shared" si="45"/>
        <v>59.724906638626976</v>
      </c>
      <c r="O53" s="8">
        <f t="shared" si="27"/>
        <v>1100</v>
      </c>
    </row>
    <row r="55" spans="2:15" x14ac:dyDescent="0.25">
      <c r="B55" s="13" t="s">
        <v>25</v>
      </c>
      <c r="C55" s="14">
        <f>C53</f>
        <v>120.04586001759745</v>
      </c>
      <c r="D55" s="15">
        <f>C55+D53</f>
        <v>214.84927275224032</v>
      </c>
      <c r="E55" s="15">
        <f t="shared" ref="E55:N55" si="46">D55+E53</f>
        <v>326.54962569152303</v>
      </c>
      <c r="F55" s="15">
        <f t="shared" si="46"/>
        <v>404.97880307326164</v>
      </c>
      <c r="G55" s="15">
        <f t="shared" si="46"/>
        <v>498.85445925035452</v>
      </c>
      <c r="H55" s="15">
        <f t="shared" si="46"/>
        <v>594.3037982018451</v>
      </c>
      <c r="I55" s="15">
        <f t="shared" si="46"/>
        <v>778.94100083395006</v>
      </c>
      <c r="J55" s="15">
        <f t="shared" si="46"/>
        <v>778.94100083395006</v>
      </c>
      <c r="K55" s="15">
        <f t="shared" si="46"/>
        <v>860.14192346531183</v>
      </c>
      <c r="L55" s="15">
        <f t="shared" si="46"/>
        <v>935.80489823521305</v>
      </c>
      <c r="M55" s="15">
        <f t="shared" si="46"/>
        <v>1040.2750933613731</v>
      </c>
      <c r="N55" s="15">
        <f t="shared" si="46"/>
        <v>1100</v>
      </c>
    </row>
    <row r="57" spans="2:15" x14ac:dyDescent="0.25">
      <c r="B57" s="13" t="s">
        <v>26</v>
      </c>
      <c r="C57">
        <v>100</v>
      </c>
      <c r="D57" s="1">
        <f>100+C57</f>
        <v>200</v>
      </c>
      <c r="E57" s="1">
        <f t="shared" ref="E57:N57" si="47">100+D57</f>
        <v>300</v>
      </c>
      <c r="F57" s="1">
        <f t="shared" si="47"/>
        <v>400</v>
      </c>
      <c r="G57" s="1">
        <f t="shared" si="47"/>
        <v>500</v>
      </c>
      <c r="H57" s="1">
        <f t="shared" si="47"/>
        <v>600</v>
      </c>
      <c r="I57" s="1">
        <f t="shared" si="47"/>
        <v>700</v>
      </c>
      <c r="J57" s="1">
        <f>0+I57</f>
        <v>700</v>
      </c>
      <c r="K57" s="1">
        <f t="shared" si="47"/>
        <v>800</v>
      </c>
      <c r="L57" s="1">
        <f t="shared" si="47"/>
        <v>900</v>
      </c>
      <c r="M57" s="1">
        <f t="shared" si="47"/>
        <v>1000</v>
      </c>
      <c r="N57" s="1">
        <f t="shared" si="47"/>
        <v>1100</v>
      </c>
    </row>
    <row r="59" spans="2:15" x14ac:dyDescent="0.25">
      <c r="B59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E25" workbookViewId="0">
      <selection activeCell="S16" sqref="S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14" sqref="N1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7"/>
  <sheetViews>
    <sheetView topLeftCell="A40" workbookViewId="0">
      <selection activeCell="B59" sqref="B59"/>
    </sheetView>
  </sheetViews>
  <sheetFormatPr baseColWidth="10" defaultRowHeight="15" x14ac:dyDescent="0.25"/>
  <cols>
    <col min="1" max="1" width="3.85546875" customWidth="1"/>
    <col min="2" max="2" width="12.7109375" customWidth="1"/>
    <col min="4" max="14" width="11.42578125" style="1"/>
  </cols>
  <sheetData>
    <row r="1" spans="2:17" x14ac:dyDescent="0.25">
      <c r="B1" s="6" t="s">
        <v>22</v>
      </c>
      <c r="C1" s="6" t="s">
        <v>21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  <c r="K1" s="6" t="s">
        <v>17</v>
      </c>
      <c r="L1" s="6" t="s">
        <v>18</v>
      </c>
      <c r="M1" s="6" t="s">
        <v>19</v>
      </c>
      <c r="N1" s="6" t="s">
        <v>20</v>
      </c>
      <c r="O1" s="7" t="s">
        <v>23</v>
      </c>
    </row>
    <row r="2" spans="2:17" x14ac:dyDescent="0.25">
      <c r="B2" s="2" t="s">
        <v>0</v>
      </c>
      <c r="C2" s="3">
        <v>21978</v>
      </c>
      <c r="D2" s="2">
        <v>6492</v>
      </c>
      <c r="E2" s="2">
        <v>10572</v>
      </c>
      <c r="F2" s="2">
        <v>4080</v>
      </c>
      <c r="G2" s="2">
        <v>6492</v>
      </c>
      <c r="H2" s="2">
        <v>9738</v>
      </c>
      <c r="I2" s="2">
        <v>4080</v>
      </c>
      <c r="J2" s="2">
        <v>4080</v>
      </c>
      <c r="K2" s="2"/>
      <c r="L2" s="2"/>
      <c r="M2" s="2"/>
      <c r="N2" s="2"/>
      <c r="O2" s="8">
        <f>SUM(C2:N2)</f>
        <v>67512</v>
      </c>
    </row>
    <row r="3" spans="2:17" x14ac:dyDescent="0.25">
      <c r="B3" s="2" t="s">
        <v>1</v>
      </c>
      <c r="C3" s="3">
        <v>113275</v>
      </c>
      <c r="D3" s="4">
        <v>105350.01000000001</v>
      </c>
      <c r="E3" s="5">
        <v>172450</v>
      </c>
      <c r="F3" s="5">
        <v>104200</v>
      </c>
      <c r="G3" s="5">
        <v>98800</v>
      </c>
      <c r="H3" s="5">
        <v>150050</v>
      </c>
      <c r="I3" s="5">
        <v>127450</v>
      </c>
      <c r="J3" s="5">
        <v>35650</v>
      </c>
      <c r="K3" s="5">
        <v>93200</v>
      </c>
      <c r="L3" s="5">
        <v>95850</v>
      </c>
      <c r="M3" s="5">
        <v>161850</v>
      </c>
      <c r="N3" s="5">
        <v>104300</v>
      </c>
      <c r="O3" s="8">
        <f t="shared" ref="O3:O11" si="0">SUM(C3:N3)</f>
        <v>1362425.01</v>
      </c>
    </row>
    <row r="4" spans="2:17" x14ac:dyDescent="0.25">
      <c r="B4" s="2" t="s">
        <v>2</v>
      </c>
      <c r="C4" s="3">
        <v>7321</v>
      </c>
      <c r="D4" s="2"/>
      <c r="E4" s="2">
        <v>3275</v>
      </c>
      <c r="F4" s="2"/>
      <c r="G4" s="2">
        <v>6729</v>
      </c>
      <c r="H4" s="2">
        <v>14064</v>
      </c>
      <c r="I4" s="2">
        <v>17258</v>
      </c>
      <c r="J4" s="2">
        <v>34516</v>
      </c>
      <c r="K4" s="2">
        <v>17258</v>
      </c>
      <c r="L4" s="2">
        <v>21061</v>
      </c>
      <c r="M4" s="2">
        <v>17258</v>
      </c>
      <c r="N4" s="2">
        <v>17258</v>
      </c>
      <c r="O4" s="8">
        <f t="shared" si="0"/>
        <v>155998</v>
      </c>
    </row>
    <row r="5" spans="2:17" x14ac:dyDescent="0.25">
      <c r="B5" s="2" t="s">
        <v>3</v>
      </c>
      <c r="C5" s="3">
        <v>21850</v>
      </c>
      <c r="D5" s="2">
        <v>9800</v>
      </c>
      <c r="E5" s="2">
        <v>11900</v>
      </c>
      <c r="F5" s="2">
        <v>11700</v>
      </c>
      <c r="G5" s="2">
        <v>11100</v>
      </c>
      <c r="H5" s="2">
        <v>14700</v>
      </c>
      <c r="I5" s="2">
        <v>1400</v>
      </c>
      <c r="J5" s="2">
        <v>10400</v>
      </c>
      <c r="K5" s="2">
        <v>16100</v>
      </c>
      <c r="L5" s="2">
        <v>19400</v>
      </c>
      <c r="M5" s="2">
        <v>3600</v>
      </c>
      <c r="N5" s="2">
        <v>15400</v>
      </c>
      <c r="O5" s="8">
        <f t="shared" si="0"/>
        <v>147350</v>
      </c>
    </row>
    <row r="6" spans="2:17" x14ac:dyDescent="0.25">
      <c r="B6" s="2" t="s">
        <v>4</v>
      </c>
      <c r="C6" s="3">
        <v>29483</v>
      </c>
      <c r="D6" s="2">
        <v>58966</v>
      </c>
      <c r="E6" s="2">
        <v>29483</v>
      </c>
      <c r="F6" s="2"/>
      <c r="G6" s="2"/>
      <c r="H6" s="2"/>
      <c r="I6" s="2"/>
      <c r="J6" s="2"/>
      <c r="K6" s="2"/>
      <c r="L6" s="2"/>
      <c r="M6" s="2"/>
      <c r="N6" s="2"/>
      <c r="O6" s="8">
        <f t="shared" si="0"/>
        <v>117932</v>
      </c>
    </row>
    <row r="7" spans="2:17" x14ac:dyDescent="0.25">
      <c r="B7" s="2" t="s">
        <v>5</v>
      </c>
      <c r="C7" s="3">
        <v>4143</v>
      </c>
      <c r="D7" s="2">
        <v>4800</v>
      </c>
      <c r="E7" s="2">
        <v>2600</v>
      </c>
      <c r="F7" s="2"/>
      <c r="G7" s="2">
        <v>10400</v>
      </c>
      <c r="H7" s="2">
        <v>5200</v>
      </c>
      <c r="I7" s="2"/>
      <c r="J7" s="2">
        <v>14600</v>
      </c>
      <c r="K7" s="2">
        <v>12000</v>
      </c>
      <c r="L7" s="2">
        <v>9355</v>
      </c>
      <c r="M7" s="2">
        <v>11102</v>
      </c>
      <c r="N7" s="2"/>
      <c r="O7" s="8">
        <f t="shared" si="0"/>
        <v>74200</v>
      </c>
    </row>
    <row r="8" spans="2:17" x14ac:dyDescent="0.25">
      <c r="B8" s="2" t="s">
        <v>6</v>
      </c>
      <c r="C8" s="3">
        <v>6610</v>
      </c>
      <c r="D8" s="2">
        <v>3710</v>
      </c>
      <c r="E8" s="2">
        <v>3360</v>
      </c>
      <c r="F8" s="2">
        <v>4170</v>
      </c>
      <c r="G8" s="2">
        <v>3360</v>
      </c>
      <c r="H8" s="2">
        <v>4170</v>
      </c>
      <c r="I8" s="2">
        <v>460</v>
      </c>
      <c r="J8" s="2">
        <v>7070</v>
      </c>
      <c r="K8" s="2">
        <v>460</v>
      </c>
      <c r="L8" s="2"/>
      <c r="M8" s="2"/>
      <c r="N8" s="2"/>
      <c r="O8" s="8">
        <f t="shared" si="0"/>
        <v>33370</v>
      </c>
    </row>
    <row r="9" spans="2:17" x14ac:dyDescent="0.25">
      <c r="B9" s="2" t="s">
        <v>7</v>
      </c>
      <c r="C9" s="3">
        <v>60758</v>
      </c>
      <c r="D9" s="2">
        <v>21131</v>
      </c>
      <c r="E9" s="2">
        <v>28348</v>
      </c>
      <c r="F9" s="2">
        <v>40902</v>
      </c>
      <c r="G9" s="2">
        <v>56394</v>
      </c>
      <c r="H9" s="2">
        <v>25950</v>
      </c>
      <c r="I9" s="2">
        <v>42060</v>
      </c>
      <c r="J9" s="2">
        <v>51838</v>
      </c>
      <c r="K9" s="2">
        <v>35291</v>
      </c>
      <c r="L9" s="2">
        <v>21036</v>
      </c>
      <c r="M9" s="2">
        <v>43148</v>
      </c>
      <c r="N9" s="2">
        <v>3124</v>
      </c>
      <c r="O9" s="8">
        <f t="shared" si="0"/>
        <v>429980</v>
      </c>
    </row>
    <row r="10" spans="2:17" x14ac:dyDescent="0.25">
      <c r="B10" s="2" t="s">
        <v>8</v>
      </c>
      <c r="C10" s="3"/>
      <c r="D10" s="2"/>
      <c r="E10" s="2"/>
      <c r="F10" s="2">
        <v>18900</v>
      </c>
      <c r="G10" s="2"/>
      <c r="H10" s="2"/>
      <c r="I10" s="2">
        <v>18900</v>
      </c>
      <c r="J10" s="2">
        <v>18900</v>
      </c>
      <c r="K10" s="2"/>
      <c r="L10" s="2"/>
      <c r="M10" s="2"/>
      <c r="N10" s="2"/>
      <c r="O10" s="8">
        <f t="shared" si="0"/>
        <v>56700</v>
      </c>
    </row>
    <row r="11" spans="2:17" x14ac:dyDescent="0.25">
      <c r="B11" s="2" t="s">
        <v>9</v>
      </c>
      <c r="C11" s="3">
        <v>16144</v>
      </c>
      <c r="D11" s="2">
        <v>12108</v>
      </c>
      <c r="E11" s="2"/>
      <c r="F11" s="2"/>
      <c r="G11" s="2">
        <v>26906</v>
      </c>
      <c r="H11" s="2"/>
      <c r="I11" s="2">
        <v>16144</v>
      </c>
      <c r="J11" s="2">
        <v>28252</v>
      </c>
      <c r="K11" s="2">
        <v>16144</v>
      </c>
      <c r="L11" s="2">
        <v>10762</v>
      </c>
      <c r="M11" s="2">
        <v>8072</v>
      </c>
      <c r="N11" s="2"/>
      <c r="O11" s="8">
        <f t="shared" si="0"/>
        <v>134532</v>
      </c>
    </row>
    <row r="12" spans="2:17" x14ac:dyDescent="0.25">
      <c r="B12" s="10" t="s">
        <v>23</v>
      </c>
      <c r="C12" s="8">
        <f>SUM(C2:C11)</f>
        <v>281562</v>
      </c>
      <c r="D12" s="8">
        <f t="shared" ref="D12:O12" si="1">SUM(D2:D11)</f>
        <v>222357.01</v>
      </c>
      <c r="E12" s="8">
        <f t="shared" si="1"/>
        <v>261988</v>
      </c>
      <c r="F12" s="8">
        <f t="shared" si="1"/>
        <v>183952</v>
      </c>
      <c r="G12" s="8">
        <f t="shared" si="1"/>
        <v>220181</v>
      </c>
      <c r="H12" s="8">
        <f t="shared" si="1"/>
        <v>223872</v>
      </c>
      <c r="I12" s="8">
        <f t="shared" si="1"/>
        <v>227752</v>
      </c>
      <c r="J12" s="8">
        <f t="shared" si="1"/>
        <v>205306</v>
      </c>
      <c r="K12" s="8">
        <f t="shared" si="1"/>
        <v>190453</v>
      </c>
      <c r="L12" s="8">
        <f t="shared" si="1"/>
        <v>177464</v>
      </c>
      <c r="M12" s="8">
        <f t="shared" si="1"/>
        <v>245030</v>
      </c>
      <c r="N12" s="8">
        <f t="shared" si="1"/>
        <v>140082</v>
      </c>
      <c r="O12" s="8">
        <f t="shared" si="1"/>
        <v>2579999.0099999998</v>
      </c>
      <c r="Q12" s="11"/>
    </row>
    <row r="14" spans="2:17" x14ac:dyDescent="0.25">
      <c r="B14" s="6" t="s">
        <v>22</v>
      </c>
      <c r="C14" s="6" t="s">
        <v>21</v>
      </c>
      <c r="D14" s="6" t="s">
        <v>10</v>
      </c>
      <c r="E14" s="6" t="s">
        <v>11</v>
      </c>
      <c r="F14" s="6" t="s">
        <v>12</v>
      </c>
      <c r="G14" s="6" t="s">
        <v>13</v>
      </c>
      <c r="H14" s="6" t="s">
        <v>14</v>
      </c>
      <c r="I14" s="6" t="s">
        <v>15</v>
      </c>
      <c r="J14" s="6" t="s">
        <v>16</v>
      </c>
      <c r="K14" s="6" t="s">
        <v>17</v>
      </c>
      <c r="L14" s="6" t="s">
        <v>18</v>
      </c>
      <c r="M14" s="6" t="s">
        <v>19</v>
      </c>
      <c r="N14" s="6" t="s">
        <v>20</v>
      </c>
    </row>
    <row r="15" spans="2:17" x14ac:dyDescent="0.25">
      <c r="B15" s="2" t="s">
        <v>0</v>
      </c>
      <c r="C15" s="9">
        <f>C2/$O2</f>
        <v>0.32554212584429437</v>
      </c>
      <c r="D15" s="9">
        <f t="shared" ref="D15:N15" si="2">D2/$O2</f>
        <v>9.6160682545325282E-2</v>
      </c>
      <c r="E15" s="9">
        <f t="shared" si="2"/>
        <v>0.15659438322076075</v>
      </c>
      <c r="F15" s="9">
        <f t="shared" si="2"/>
        <v>6.0433700675435478E-2</v>
      </c>
      <c r="G15" s="9">
        <f t="shared" si="2"/>
        <v>9.6160682545325282E-2</v>
      </c>
      <c r="H15" s="9">
        <f t="shared" si="2"/>
        <v>0.14424102381798792</v>
      </c>
      <c r="I15" s="9">
        <f t="shared" si="2"/>
        <v>6.0433700675435478E-2</v>
      </c>
      <c r="J15" s="9">
        <f t="shared" si="2"/>
        <v>6.0433700675435478E-2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2:17" x14ac:dyDescent="0.25">
      <c r="B16" s="2" t="s">
        <v>1</v>
      </c>
      <c r="C16" s="9">
        <f t="shared" ref="C16:N25" si="3">C3/$O3</f>
        <v>8.314219070303179E-2</v>
      </c>
      <c r="D16" s="9">
        <f t="shared" si="3"/>
        <v>7.7325364131417412E-2</v>
      </c>
      <c r="E16" s="9">
        <f t="shared" si="3"/>
        <v>0.12657577388424482</v>
      </c>
      <c r="F16" s="9">
        <f t="shared" si="3"/>
        <v>7.6481273637218392E-2</v>
      </c>
      <c r="G16" s="9">
        <f t="shared" si="3"/>
        <v>7.2517752738552557E-2</v>
      </c>
      <c r="H16" s="9">
        <f t="shared" si="3"/>
        <v>0.11013450200829769</v>
      </c>
      <c r="I16" s="9">
        <f t="shared" si="3"/>
        <v>9.3546433062029588E-2</v>
      </c>
      <c r="J16" s="9">
        <f t="shared" si="3"/>
        <v>2.6166577784710515E-2</v>
      </c>
      <c r="K16" s="9">
        <f t="shared" si="3"/>
        <v>6.8407434769565775E-2</v>
      </c>
      <c r="L16" s="9">
        <f t="shared" si="3"/>
        <v>7.0352495951318456E-2</v>
      </c>
      <c r="M16" s="9">
        <f t="shared" si="3"/>
        <v>0.11879552915723413</v>
      </c>
      <c r="N16" s="9">
        <f t="shared" si="3"/>
        <v>7.6554672172378865E-2</v>
      </c>
    </row>
    <row r="17" spans="2:15" x14ac:dyDescent="0.25">
      <c r="B17" s="2" t="s">
        <v>2</v>
      </c>
      <c r="C17" s="9">
        <f t="shared" si="3"/>
        <v>4.6930088847292911E-2</v>
      </c>
      <c r="D17" s="9">
        <f t="shared" si="3"/>
        <v>0</v>
      </c>
      <c r="E17" s="9">
        <f t="shared" si="3"/>
        <v>2.0993858895626868E-2</v>
      </c>
      <c r="F17" s="9">
        <f t="shared" si="3"/>
        <v>0</v>
      </c>
      <c r="G17" s="9">
        <f t="shared" si="3"/>
        <v>4.3135168399594866E-2</v>
      </c>
      <c r="H17" s="9">
        <f t="shared" si="3"/>
        <v>9.0155001987204969E-2</v>
      </c>
      <c r="I17" s="9">
        <f t="shared" si="3"/>
        <v>0.11062962345671098</v>
      </c>
      <c r="J17" s="9">
        <f t="shared" si="3"/>
        <v>0.22125924691342197</v>
      </c>
      <c r="K17" s="9">
        <f t="shared" si="3"/>
        <v>0.11062962345671098</v>
      </c>
      <c r="L17" s="9">
        <f t="shared" si="3"/>
        <v>0.1350081411300145</v>
      </c>
      <c r="M17" s="9">
        <f t="shared" si="3"/>
        <v>0.11062962345671098</v>
      </c>
      <c r="N17" s="9">
        <f t="shared" si="3"/>
        <v>0.11062962345671098</v>
      </c>
    </row>
    <row r="18" spans="2:15" x14ac:dyDescent="0.25">
      <c r="B18" s="2" t="s">
        <v>3</v>
      </c>
      <c r="C18" s="9">
        <f t="shared" si="3"/>
        <v>0.14828639294197488</v>
      </c>
      <c r="D18" s="9">
        <f t="shared" si="3"/>
        <v>6.6508313539192399E-2</v>
      </c>
      <c r="E18" s="9">
        <f t="shared" si="3"/>
        <v>8.076009501187649E-2</v>
      </c>
      <c r="F18" s="9">
        <f t="shared" si="3"/>
        <v>7.9402782490668483E-2</v>
      </c>
      <c r="G18" s="9">
        <f t="shared" si="3"/>
        <v>7.5330844927044449E-2</v>
      </c>
      <c r="H18" s="9">
        <f t="shared" si="3"/>
        <v>9.9762470308788598E-2</v>
      </c>
      <c r="I18" s="9">
        <f t="shared" si="3"/>
        <v>9.5011876484560574E-3</v>
      </c>
      <c r="J18" s="9">
        <f t="shared" si="3"/>
        <v>7.0580251102816419E-2</v>
      </c>
      <c r="K18" s="9">
        <f t="shared" si="3"/>
        <v>0.10926365795724466</v>
      </c>
      <c r="L18" s="9">
        <f t="shared" si="3"/>
        <v>0.13165931455717678</v>
      </c>
      <c r="M18" s="9">
        <f t="shared" si="3"/>
        <v>2.4431625381744145E-2</v>
      </c>
      <c r="N18" s="9">
        <f t="shared" si="3"/>
        <v>0.10451306413301663</v>
      </c>
    </row>
    <row r="19" spans="2:15" x14ac:dyDescent="0.25">
      <c r="B19" s="2" t="s">
        <v>4</v>
      </c>
      <c r="C19" s="9">
        <f t="shared" si="3"/>
        <v>0.25</v>
      </c>
      <c r="D19" s="9">
        <f t="shared" si="3"/>
        <v>0.5</v>
      </c>
      <c r="E19" s="9">
        <f t="shared" si="3"/>
        <v>0.25</v>
      </c>
      <c r="F19" s="9">
        <f t="shared" si="3"/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9">
        <f t="shared" si="3"/>
        <v>0</v>
      </c>
      <c r="M19" s="9">
        <f t="shared" si="3"/>
        <v>0</v>
      </c>
      <c r="N19" s="9">
        <f t="shared" si="3"/>
        <v>0</v>
      </c>
    </row>
    <row r="20" spans="2:15" x14ac:dyDescent="0.25">
      <c r="B20" s="2" t="s">
        <v>5</v>
      </c>
      <c r="C20" s="9">
        <f t="shared" si="3"/>
        <v>5.5835579514824797E-2</v>
      </c>
      <c r="D20" s="9">
        <f t="shared" si="3"/>
        <v>6.4690026954177901E-2</v>
      </c>
      <c r="E20" s="9">
        <f t="shared" si="3"/>
        <v>3.5040431266846361E-2</v>
      </c>
      <c r="F20" s="9">
        <f t="shared" si="3"/>
        <v>0</v>
      </c>
      <c r="G20" s="9">
        <f t="shared" si="3"/>
        <v>0.14016172506738545</v>
      </c>
      <c r="H20" s="9">
        <f t="shared" si="3"/>
        <v>7.0080862533692723E-2</v>
      </c>
      <c r="I20" s="9">
        <f t="shared" si="3"/>
        <v>0</v>
      </c>
      <c r="J20" s="9">
        <f t="shared" si="3"/>
        <v>0.19676549865229109</v>
      </c>
      <c r="K20" s="9">
        <f t="shared" si="3"/>
        <v>0.16172506738544473</v>
      </c>
      <c r="L20" s="9">
        <f t="shared" si="3"/>
        <v>0.12607816711590297</v>
      </c>
      <c r="M20" s="9">
        <f t="shared" si="3"/>
        <v>0.14962264150943397</v>
      </c>
      <c r="N20" s="9">
        <f t="shared" si="3"/>
        <v>0</v>
      </c>
    </row>
    <row r="21" spans="2:15" x14ac:dyDescent="0.25">
      <c r="B21" s="2" t="s">
        <v>6</v>
      </c>
      <c r="C21" s="9">
        <f t="shared" si="3"/>
        <v>0.19808210967935272</v>
      </c>
      <c r="D21" s="9">
        <f t="shared" si="3"/>
        <v>0.11117770452502247</v>
      </c>
      <c r="E21" s="9">
        <f t="shared" si="3"/>
        <v>0.10068924183398262</v>
      </c>
      <c r="F21" s="9">
        <f t="shared" si="3"/>
        <v>0.12496254120467486</v>
      </c>
      <c r="G21" s="9">
        <f t="shared" si="3"/>
        <v>0.10068924183398262</v>
      </c>
      <c r="H21" s="9">
        <f t="shared" si="3"/>
        <v>0.12496254120467486</v>
      </c>
      <c r="I21" s="9">
        <f t="shared" si="3"/>
        <v>1.3784836679652383E-2</v>
      </c>
      <c r="J21" s="9">
        <f t="shared" si="3"/>
        <v>0.2118669463590051</v>
      </c>
      <c r="K21" s="9">
        <f t="shared" si="3"/>
        <v>1.3784836679652383E-2</v>
      </c>
      <c r="L21" s="9">
        <f t="shared" si="3"/>
        <v>0</v>
      </c>
      <c r="M21" s="9">
        <f t="shared" si="3"/>
        <v>0</v>
      </c>
      <c r="N21" s="9">
        <f t="shared" si="3"/>
        <v>0</v>
      </c>
    </row>
    <row r="22" spans="2:15" x14ac:dyDescent="0.25">
      <c r="B22" s="2" t="s">
        <v>7</v>
      </c>
      <c r="C22" s="9">
        <f t="shared" si="3"/>
        <v>0.14130424670914926</v>
      </c>
      <c r="D22" s="9">
        <f t="shared" si="3"/>
        <v>4.9144146239359969E-2</v>
      </c>
      <c r="E22" s="9">
        <f t="shared" si="3"/>
        <v>6.5928647844085767E-2</v>
      </c>
      <c r="F22" s="9">
        <f t="shared" si="3"/>
        <v>9.5125354667658965E-2</v>
      </c>
      <c r="G22" s="9">
        <f t="shared" si="3"/>
        <v>0.13115493743895065</v>
      </c>
      <c r="H22" s="9">
        <f t="shared" si="3"/>
        <v>6.0351644262523839E-2</v>
      </c>
      <c r="I22" s="9">
        <f t="shared" si="3"/>
        <v>9.7818503186194714E-2</v>
      </c>
      <c r="J22" s="9">
        <f t="shared" si="3"/>
        <v>0.12055909577189637</v>
      </c>
      <c r="K22" s="9">
        <f t="shared" si="3"/>
        <v>8.207591050746546E-2</v>
      </c>
      <c r="L22" s="9">
        <f t="shared" si="3"/>
        <v>4.8923205730499096E-2</v>
      </c>
      <c r="M22" s="9">
        <f t="shared" si="3"/>
        <v>0.10034885343504349</v>
      </c>
      <c r="N22" s="9">
        <f t="shared" si="3"/>
        <v>7.265454207172427E-3</v>
      </c>
    </row>
    <row r="23" spans="2:15" x14ac:dyDescent="0.25">
      <c r="B23" s="2" t="s">
        <v>8</v>
      </c>
      <c r="C23" s="9">
        <f t="shared" si="3"/>
        <v>0</v>
      </c>
      <c r="D23" s="9">
        <f t="shared" si="3"/>
        <v>0</v>
      </c>
      <c r="E23" s="9">
        <f t="shared" si="3"/>
        <v>0</v>
      </c>
      <c r="F23" s="9">
        <f t="shared" si="3"/>
        <v>0.33333333333333331</v>
      </c>
      <c r="G23" s="9">
        <f t="shared" si="3"/>
        <v>0</v>
      </c>
      <c r="H23" s="9">
        <f t="shared" si="3"/>
        <v>0</v>
      </c>
      <c r="I23" s="9">
        <f t="shared" si="3"/>
        <v>0.33333333333333331</v>
      </c>
      <c r="J23" s="9">
        <f t="shared" si="3"/>
        <v>0.33333333333333331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</row>
    <row r="24" spans="2:15" x14ac:dyDescent="0.25">
      <c r="B24" s="2" t="s">
        <v>9</v>
      </c>
      <c r="C24" s="9">
        <f t="shared" si="3"/>
        <v>0.12000118930812</v>
      </c>
      <c r="D24" s="9">
        <f t="shared" si="3"/>
        <v>9.000089198109E-2</v>
      </c>
      <c r="E24" s="9">
        <f t="shared" si="3"/>
        <v>0</v>
      </c>
      <c r="F24" s="9">
        <f t="shared" si="3"/>
        <v>0</v>
      </c>
      <c r="G24" s="9">
        <f t="shared" si="3"/>
        <v>0.19999702672969999</v>
      </c>
      <c r="H24" s="9">
        <f t="shared" si="3"/>
        <v>0</v>
      </c>
      <c r="I24" s="9">
        <f t="shared" si="3"/>
        <v>0.12000118930812</v>
      </c>
      <c r="J24" s="9">
        <f t="shared" si="3"/>
        <v>0.21000208128921</v>
      </c>
      <c r="K24" s="9">
        <f t="shared" si="3"/>
        <v>0.12000118930812</v>
      </c>
      <c r="L24" s="9">
        <f t="shared" si="3"/>
        <v>7.9995837421579993E-2</v>
      </c>
      <c r="M24" s="9">
        <f t="shared" si="3"/>
        <v>6.0000594654059998E-2</v>
      </c>
      <c r="N24" s="9">
        <f t="shared" si="3"/>
        <v>0</v>
      </c>
    </row>
    <row r="25" spans="2:15" x14ac:dyDescent="0.25">
      <c r="B25" s="10" t="s">
        <v>23</v>
      </c>
      <c r="C25" s="9">
        <f t="shared" si="3"/>
        <v>0.10913260001599769</v>
      </c>
      <c r="D25" s="9">
        <f t="shared" si="3"/>
        <v>8.6184920667857171E-2</v>
      </c>
      <c r="E25" s="9">
        <f t="shared" si="3"/>
        <v>0.10154577539934793</v>
      </c>
      <c r="F25" s="9">
        <f t="shared" si="3"/>
        <v>7.1299252165216917E-2</v>
      </c>
      <c r="G25" s="9">
        <f t="shared" si="3"/>
        <v>8.5341505615538979E-2</v>
      </c>
      <c r="H25" s="9">
        <f t="shared" si="3"/>
        <v>8.6772126319536846E-2</v>
      </c>
      <c r="I25" s="9">
        <f t="shared" si="3"/>
        <v>8.8276002865598002E-2</v>
      </c>
      <c r="J25" s="9">
        <f t="shared" si="3"/>
        <v>7.9575999527224633E-2</v>
      </c>
      <c r="K25" s="9">
        <f t="shared" si="3"/>
        <v>7.3819020573965263E-2</v>
      </c>
      <c r="L25" s="9">
        <f t="shared" si="3"/>
        <v>6.8784522518091987E-2</v>
      </c>
      <c r="M25" s="9">
        <f t="shared" si="3"/>
        <v>9.4972904660145602E-2</v>
      </c>
      <c r="N25" s="9">
        <f t="shared" si="3"/>
        <v>5.4295369671479063E-2</v>
      </c>
    </row>
    <row r="27" spans="2:15" x14ac:dyDescent="0.25">
      <c r="B27" s="6" t="s">
        <v>22</v>
      </c>
      <c r="C27" s="6" t="s">
        <v>21</v>
      </c>
      <c r="D27" s="6" t="s">
        <v>10</v>
      </c>
      <c r="E27" s="6" t="s">
        <v>11</v>
      </c>
      <c r="F27" s="6" t="s">
        <v>12</v>
      </c>
      <c r="G27" s="6" t="s">
        <v>13</v>
      </c>
      <c r="H27" s="6" t="s">
        <v>14</v>
      </c>
      <c r="I27" s="6" t="s">
        <v>15</v>
      </c>
      <c r="J27" s="6" t="s">
        <v>16</v>
      </c>
      <c r="K27" s="6" t="s">
        <v>17</v>
      </c>
      <c r="L27" s="6" t="s">
        <v>18</v>
      </c>
      <c r="M27" s="6" t="s">
        <v>19</v>
      </c>
      <c r="N27" s="6" t="s">
        <v>20</v>
      </c>
      <c r="O27" s="7" t="s">
        <v>23</v>
      </c>
    </row>
    <row r="28" spans="2:15" x14ac:dyDescent="0.25">
      <c r="B28" s="2" t="s">
        <v>0</v>
      </c>
      <c r="C28" s="12">
        <f>C2/$O2*12*100</f>
        <v>390.65055101315329</v>
      </c>
      <c r="D28" s="12">
        <f t="shared" ref="D28:N28" si="4">D2/$O2*12*100</f>
        <v>115.39281905439034</v>
      </c>
      <c r="E28" s="12">
        <f t="shared" si="4"/>
        <v>187.9132598649129</v>
      </c>
      <c r="F28" s="12">
        <f t="shared" si="4"/>
        <v>72.520440810522587</v>
      </c>
      <c r="G28" s="12">
        <f t="shared" si="4"/>
        <v>115.39281905439034</v>
      </c>
      <c r="H28" s="12">
        <f t="shared" si="4"/>
        <v>173.0892285815855</v>
      </c>
      <c r="I28" s="12">
        <f t="shared" si="4"/>
        <v>72.520440810522587</v>
      </c>
      <c r="J28" s="12">
        <f t="shared" si="4"/>
        <v>72.520440810522587</v>
      </c>
      <c r="K28" s="12">
        <f t="shared" si="4"/>
        <v>0</v>
      </c>
      <c r="L28" s="12">
        <f t="shared" si="4"/>
        <v>0</v>
      </c>
      <c r="M28" s="12">
        <f t="shared" si="4"/>
        <v>0</v>
      </c>
      <c r="N28" s="12">
        <f t="shared" si="4"/>
        <v>0</v>
      </c>
      <c r="O28" s="8">
        <f>SUM(C28:N28)</f>
        <v>1200</v>
      </c>
    </row>
    <row r="29" spans="2:15" x14ac:dyDescent="0.25">
      <c r="B29" s="2" t="s">
        <v>1</v>
      </c>
      <c r="C29" s="12">
        <f t="shared" ref="C29:N38" si="5">C3/$O3*12*100</f>
        <v>99.77062884363815</v>
      </c>
      <c r="D29" s="12">
        <f t="shared" si="5"/>
        <v>92.790436957700891</v>
      </c>
      <c r="E29" s="12">
        <f t="shared" si="5"/>
        <v>151.8909286610938</v>
      </c>
      <c r="F29" s="12">
        <f t="shared" si="5"/>
        <v>91.777528364662061</v>
      </c>
      <c r="G29" s="12">
        <f t="shared" si="5"/>
        <v>87.021303286263077</v>
      </c>
      <c r="H29" s="12">
        <f t="shared" si="5"/>
        <v>132.16140240995725</v>
      </c>
      <c r="I29" s="12">
        <f t="shared" si="5"/>
        <v>112.25571967443551</v>
      </c>
      <c r="J29" s="12">
        <f t="shared" si="5"/>
        <v>31.399893341652618</v>
      </c>
      <c r="K29" s="12">
        <f t="shared" si="5"/>
        <v>82.088921723478919</v>
      </c>
      <c r="L29" s="12">
        <f t="shared" si="5"/>
        <v>84.422995141582149</v>
      </c>
      <c r="M29" s="12">
        <f t="shared" si="5"/>
        <v>142.55463498868096</v>
      </c>
      <c r="N29" s="12">
        <f t="shared" si="5"/>
        <v>91.865606606854627</v>
      </c>
      <c r="O29" s="8">
        <f t="shared" ref="O29:O38" si="6">SUM(C29:N29)</f>
        <v>1200.0000000000002</v>
      </c>
    </row>
    <row r="30" spans="2:15" x14ac:dyDescent="0.25">
      <c r="B30" s="2" t="s">
        <v>2</v>
      </c>
      <c r="C30" s="12">
        <f t="shared" si="5"/>
        <v>56.31610661675149</v>
      </c>
      <c r="D30" s="12">
        <f t="shared" si="5"/>
        <v>0</v>
      </c>
      <c r="E30" s="12">
        <f t="shared" si="5"/>
        <v>25.192630674752241</v>
      </c>
      <c r="F30" s="12">
        <f t="shared" si="5"/>
        <v>0</v>
      </c>
      <c r="G30" s="12">
        <f t="shared" si="5"/>
        <v>51.762202079513841</v>
      </c>
      <c r="H30" s="12">
        <f t="shared" si="5"/>
        <v>108.18600238464597</v>
      </c>
      <c r="I30" s="12">
        <f t="shared" si="5"/>
        <v>132.75554814805318</v>
      </c>
      <c r="J30" s="12">
        <f t="shared" si="5"/>
        <v>265.51109629610636</v>
      </c>
      <c r="K30" s="12">
        <f t="shared" si="5"/>
        <v>132.75554814805318</v>
      </c>
      <c r="L30" s="12">
        <f t="shared" si="5"/>
        <v>162.00976935601742</v>
      </c>
      <c r="M30" s="12">
        <f t="shared" si="5"/>
        <v>132.75554814805318</v>
      </c>
      <c r="N30" s="12">
        <f t="shared" si="5"/>
        <v>132.75554814805318</v>
      </c>
      <c r="O30" s="8">
        <f t="shared" si="6"/>
        <v>1200</v>
      </c>
    </row>
    <row r="31" spans="2:15" x14ac:dyDescent="0.25">
      <c r="B31" s="2" t="s">
        <v>3</v>
      </c>
      <c r="C31" s="12">
        <f t="shared" si="5"/>
        <v>177.94367153036984</v>
      </c>
      <c r="D31" s="12">
        <f t="shared" si="5"/>
        <v>79.809976247030875</v>
      </c>
      <c r="E31" s="12">
        <f t="shared" si="5"/>
        <v>96.912114014251799</v>
      </c>
      <c r="F31" s="12">
        <f t="shared" si="5"/>
        <v>95.283338988802186</v>
      </c>
      <c r="G31" s="12">
        <f t="shared" si="5"/>
        <v>90.397013912453332</v>
      </c>
      <c r="H31" s="12">
        <f t="shared" si="5"/>
        <v>119.71496437054631</v>
      </c>
      <c r="I31" s="12">
        <f t="shared" si="5"/>
        <v>11.401425178147269</v>
      </c>
      <c r="J31" s="12">
        <f t="shared" si="5"/>
        <v>84.696301323379714</v>
      </c>
      <c r="K31" s="12">
        <f t="shared" si="5"/>
        <v>131.11638954869358</v>
      </c>
      <c r="L31" s="12">
        <f t="shared" si="5"/>
        <v>157.99117746861214</v>
      </c>
      <c r="M31" s="12">
        <f t="shared" si="5"/>
        <v>29.317950458092973</v>
      </c>
      <c r="N31" s="12">
        <f t="shared" si="5"/>
        <v>125.41567695961994</v>
      </c>
      <c r="O31" s="8">
        <f t="shared" si="6"/>
        <v>1200.0000000000002</v>
      </c>
    </row>
    <row r="32" spans="2:15" x14ac:dyDescent="0.25">
      <c r="B32" s="2" t="s">
        <v>4</v>
      </c>
      <c r="C32" s="12">
        <f t="shared" si="5"/>
        <v>300</v>
      </c>
      <c r="D32" s="12">
        <f t="shared" si="5"/>
        <v>600</v>
      </c>
      <c r="E32" s="12">
        <f t="shared" si="5"/>
        <v>300</v>
      </c>
      <c r="F32" s="12">
        <f t="shared" si="5"/>
        <v>0</v>
      </c>
      <c r="G32" s="12">
        <f t="shared" si="5"/>
        <v>0</v>
      </c>
      <c r="H32" s="12">
        <f t="shared" si="5"/>
        <v>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0</v>
      </c>
      <c r="M32" s="12">
        <f t="shared" si="5"/>
        <v>0</v>
      </c>
      <c r="N32" s="12">
        <f t="shared" si="5"/>
        <v>0</v>
      </c>
      <c r="O32" s="8">
        <f t="shared" si="6"/>
        <v>1200</v>
      </c>
    </row>
    <row r="33" spans="2:15" x14ac:dyDescent="0.25">
      <c r="B33" s="2" t="s">
        <v>5</v>
      </c>
      <c r="C33" s="12">
        <f t="shared" si="5"/>
        <v>67.002695417789766</v>
      </c>
      <c r="D33" s="12">
        <f t="shared" si="5"/>
        <v>77.62803234501348</v>
      </c>
      <c r="E33" s="12">
        <f t="shared" si="5"/>
        <v>42.048517520215633</v>
      </c>
      <c r="F33" s="12">
        <f t="shared" si="5"/>
        <v>0</v>
      </c>
      <c r="G33" s="12">
        <f t="shared" si="5"/>
        <v>168.19407008086253</v>
      </c>
      <c r="H33" s="12">
        <f t="shared" si="5"/>
        <v>84.097035040431265</v>
      </c>
      <c r="I33" s="12">
        <f t="shared" si="5"/>
        <v>0</v>
      </c>
      <c r="J33" s="12">
        <f t="shared" si="5"/>
        <v>236.11859838274933</v>
      </c>
      <c r="K33" s="12">
        <f t="shared" si="5"/>
        <v>194.07008086253367</v>
      </c>
      <c r="L33" s="12">
        <f t="shared" si="5"/>
        <v>151.29380053908358</v>
      </c>
      <c r="M33" s="12">
        <f t="shared" si="5"/>
        <v>179.54716981132077</v>
      </c>
      <c r="N33" s="12">
        <f t="shared" si="5"/>
        <v>0</v>
      </c>
      <c r="O33" s="8">
        <f t="shared" si="6"/>
        <v>1200</v>
      </c>
    </row>
    <row r="34" spans="2:15" x14ac:dyDescent="0.25">
      <c r="B34" s="2" t="s">
        <v>6</v>
      </c>
      <c r="C34" s="12">
        <f t="shared" si="5"/>
        <v>237.69853161522326</v>
      </c>
      <c r="D34" s="12">
        <f t="shared" si="5"/>
        <v>133.41324543002696</v>
      </c>
      <c r="E34" s="12">
        <f t="shared" si="5"/>
        <v>120.82709020077912</v>
      </c>
      <c r="F34" s="12">
        <f t="shared" si="5"/>
        <v>149.95504944560983</v>
      </c>
      <c r="G34" s="12">
        <f t="shared" si="5"/>
        <v>120.82709020077912</v>
      </c>
      <c r="H34" s="12">
        <f t="shared" si="5"/>
        <v>149.95504944560983</v>
      </c>
      <c r="I34" s="12">
        <f t="shared" si="5"/>
        <v>16.541804015582859</v>
      </c>
      <c r="J34" s="12">
        <f t="shared" si="5"/>
        <v>254.24033563080616</v>
      </c>
      <c r="K34" s="12">
        <f t="shared" si="5"/>
        <v>16.541804015582859</v>
      </c>
      <c r="L34" s="12">
        <f t="shared" si="5"/>
        <v>0</v>
      </c>
      <c r="M34" s="12">
        <f t="shared" si="5"/>
        <v>0</v>
      </c>
      <c r="N34" s="12">
        <f t="shared" si="5"/>
        <v>0</v>
      </c>
      <c r="O34" s="8">
        <f t="shared" si="6"/>
        <v>1200</v>
      </c>
    </row>
    <row r="35" spans="2:15" x14ac:dyDescent="0.25">
      <c r="B35" s="2" t="s">
        <v>7</v>
      </c>
      <c r="C35" s="12">
        <f t="shared" si="5"/>
        <v>169.56509605097912</v>
      </c>
      <c r="D35" s="12">
        <f t="shared" si="5"/>
        <v>58.972975487231963</v>
      </c>
      <c r="E35" s="12">
        <f t="shared" si="5"/>
        <v>79.114377412902925</v>
      </c>
      <c r="F35" s="12">
        <f t="shared" si="5"/>
        <v>114.15042560119075</v>
      </c>
      <c r="G35" s="12">
        <f t="shared" si="5"/>
        <v>157.38592492674078</v>
      </c>
      <c r="H35" s="12">
        <f t="shared" si="5"/>
        <v>72.421973115028607</v>
      </c>
      <c r="I35" s="12">
        <f t="shared" si="5"/>
        <v>117.38220382343366</v>
      </c>
      <c r="J35" s="12">
        <f t="shared" si="5"/>
        <v>144.67091492627563</v>
      </c>
      <c r="K35" s="12">
        <f t="shared" si="5"/>
        <v>98.491092608958553</v>
      </c>
      <c r="L35" s="12">
        <f t="shared" si="5"/>
        <v>58.707846876598914</v>
      </c>
      <c r="M35" s="12">
        <f t="shared" si="5"/>
        <v>120.41862412205218</v>
      </c>
      <c r="N35" s="12">
        <f t="shared" si="5"/>
        <v>8.7185450486069129</v>
      </c>
      <c r="O35" s="8">
        <f t="shared" si="6"/>
        <v>1200.0000000000002</v>
      </c>
    </row>
    <row r="36" spans="2:15" x14ac:dyDescent="0.25">
      <c r="B36" s="2" t="s">
        <v>8</v>
      </c>
      <c r="C36" s="12">
        <f t="shared" si="5"/>
        <v>0</v>
      </c>
      <c r="D36" s="12">
        <f t="shared" si="5"/>
        <v>0</v>
      </c>
      <c r="E36" s="12">
        <f t="shared" si="5"/>
        <v>0</v>
      </c>
      <c r="F36" s="12">
        <f t="shared" si="5"/>
        <v>400</v>
      </c>
      <c r="G36" s="12">
        <f t="shared" si="5"/>
        <v>0</v>
      </c>
      <c r="H36" s="12">
        <f t="shared" si="5"/>
        <v>0</v>
      </c>
      <c r="I36" s="12">
        <f t="shared" si="5"/>
        <v>400</v>
      </c>
      <c r="J36" s="12">
        <f t="shared" si="5"/>
        <v>400</v>
      </c>
      <c r="K36" s="12">
        <f t="shared" si="5"/>
        <v>0</v>
      </c>
      <c r="L36" s="12">
        <f t="shared" si="5"/>
        <v>0</v>
      </c>
      <c r="M36" s="12">
        <f t="shared" si="5"/>
        <v>0</v>
      </c>
      <c r="N36" s="12">
        <f t="shared" si="5"/>
        <v>0</v>
      </c>
      <c r="O36" s="8">
        <f t="shared" si="6"/>
        <v>1200</v>
      </c>
    </row>
    <row r="37" spans="2:15" x14ac:dyDescent="0.25">
      <c r="B37" s="2" t="s">
        <v>9</v>
      </c>
      <c r="C37" s="12">
        <f t="shared" si="5"/>
        <v>144.00142716974401</v>
      </c>
      <c r="D37" s="12">
        <f t="shared" si="5"/>
        <v>108.001070377308</v>
      </c>
      <c r="E37" s="12">
        <f t="shared" si="5"/>
        <v>0</v>
      </c>
      <c r="F37" s="12">
        <f t="shared" si="5"/>
        <v>0</v>
      </c>
      <c r="G37" s="12">
        <f t="shared" si="5"/>
        <v>239.99643207563997</v>
      </c>
      <c r="H37" s="12">
        <f t="shared" si="5"/>
        <v>0</v>
      </c>
      <c r="I37" s="12">
        <f t="shared" si="5"/>
        <v>144.00142716974401</v>
      </c>
      <c r="J37" s="12">
        <f t="shared" si="5"/>
        <v>252.00249754705197</v>
      </c>
      <c r="K37" s="12">
        <f t="shared" si="5"/>
        <v>144.00142716974401</v>
      </c>
      <c r="L37" s="12">
        <f t="shared" si="5"/>
        <v>95.995004905895982</v>
      </c>
      <c r="M37" s="12">
        <f t="shared" si="5"/>
        <v>72.000713584872003</v>
      </c>
      <c r="N37" s="12">
        <f t="shared" si="5"/>
        <v>0</v>
      </c>
      <c r="O37" s="8">
        <f t="shared" si="6"/>
        <v>1200</v>
      </c>
    </row>
    <row r="38" spans="2:15" x14ac:dyDescent="0.25">
      <c r="B38" s="10" t="s">
        <v>23</v>
      </c>
      <c r="C38" s="12">
        <f t="shared" si="5"/>
        <v>130.95912001919723</v>
      </c>
      <c r="D38" s="12">
        <f t="shared" si="5"/>
        <v>103.42190480142861</v>
      </c>
      <c r="E38" s="12">
        <f t="shared" si="5"/>
        <v>121.85493047921751</v>
      </c>
      <c r="F38" s="12">
        <f t="shared" si="5"/>
        <v>85.559102598260296</v>
      </c>
      <c r="G38" s="12">
        <f t="shared" si="5"/>
        <v>102.40980673864676</v>
      </c>
      <c r="H38" s="12">
        <f t="shared" si="5"/>
        <v>104.12655158344421</v>
      </c>
      <c r="I38" s="12">
        <f t="shared" si="5"/>
        <v>105.9312034387176</v>
      </c>
      <c r="J38" s="12">
        <f t="shared" si="5"/>
        <v>95.491199432669561</v>
      </c>
      <c r="K38" s="12">
        <f t="shared" si="5"/>
        <v>88.582824688758308</v>
      </c>
      <c r="L38" s="12">
        <f t="shared" si="5"/>
        <v>82.54142702171039</v>
      </c>
      <c r="M38" s="12">
        <f t="shared" si="5"/>
        <v>113.96748559217471</v>
      </c>
      <c r="N38" s="12">
        <f t="shared" si="5"/>
        <v>65.154443605774873</v>
      </c>
      <c r="O38" s="8">
        <f t="shared" si="6"/>
        <v>1200</v>
      </c>
    </row>
    <row r="40" spans="2:15" x14ac:dyDescent="0.25">
      <c r="B40" s="13" t="s">
        <v>24</v>
      </c>
    </row>
    <row r="41" spans="2:15" x14ac:dyDescent="0.25">
      <c r="B41" s="2" t="s">
        <v>0</v>
      </c>
      <c r="C41" s="12">
        <f>C2/$O2*11*100</f>
        <v>358.09633842872381</v>
      </c>
      <c r="D41" s="12">
        <f t="shared" ref="D41:H41" si="7">D2/$O2*11*100</f>
        <v>105.77675079985779</v>
      </c>
      <c r="E41" s="12">
        <f t="shared" si="7"/>
        <v>172.25382154283682</v>
      </c>
      <c r="F41" s="12">
        <f t="shared" si="7"/>
        <v>66.477070742979024</v>
      </c>
      <c r="G41" s="12">
        <f t="shared" si="7"/>
        <v>105.77675079985779</v>
      </c>
      <c r="H41" s="12">
        <f t="shared" si="7"/>
        <v>158.66512619978673</v>
      </c>
      <c r="I41" s="12">
        <f>(I2+J2)/$O2*11*100</f>
        <v>132.95414148595805</v>
      </c>
      <c r="J41" s="12"/>
      <c r="K41" s="12">
        <f>K2/$O2*11*100</f>
        <v>0</v>
      </c>
      <c r="L41" s="12">
        <f t="shared" ref="L41:N41" si="8">L2/$O2*11*100</f>
        <v>0</v>
      </c>
      <c r="M41" s="12">
        <f t="shared" si="8"/>
        <v>0</v>
      </c>
      <c r="N41" s="12">
        <f t="shared" si="8"/>
        <v>0</v>
      </c>
      <c r="O41" s="8">
        <f>SUM(C41:N41)</f>
        <v>1100</v>
      </c>
    </row>
    <row r="42" spans="2:15" x14ac:dyDescent="0.25">
      <c r="B42" s="2" t="s">
        <v>1</v>
      </c>
      <c r="C42" s="12">
        <f t="shared" ref="C42:H51" si="9">C3/$O3*11*100</f>
        <v>91.456409773334968</v>
      </c>
      <c r="D42" s="12">
        <f t="shared" si="9"/>
        <v>85.057900544559146</v>
      </c>
      <c r="E42" s="12">
        <f t="shared" si="9"/>
        <v>139.2333512726693</v>
      </c>
      <c r="F42" s="12">
        <f t="shared" si="9"/>
        <v>84.129401000940234</v>
      </c>
      <c r="G42" s="12">
        <f t="shared" si="9"/>
        <v>79.769528012407804</v>
      </c>
      <c r="H42" s="12">
        <f t="shared" si="9"/>
        <v>121.14795220912747</v>
      </c>
      <c r="I42" s="12">
        <f t="shared" ref="I42:I51" si="10">(I3+J3)/$O3*11*100</f>
        <v>131.68431193141413</v>
      </c>
      <c r="J42" s="12"/>
      <c r="K42" s="12">
        <f t="shared" ref="K42:N51" si="11">K3/$O3*11*100</f>
        <v>75.248178246522357</v>
      </c>
      <c r="L42" s="12">
        <f t="shared" si="11"/>
        <v>77.387745546450304</v>
      </c>
      <c r="M42" s="12">
        <f t="shared" si="11"/>
        <v>130.67508207295754</v>
      </c>
      <c r="N42" s="12">
        <f t="shared" si="11"/>
        <v>84.210139389616756</v>
      </c>
      <c r="O42" s="8">
        <f t="shared" ref="O42:O51" si="12">SUM(C42:N42)</f>
        <v>1100</v>
      </c>
    </row>
    <row r="43" spans="2:15" x14ac:dyDescent="0.25">
      <c r="B43" s="2" t="s">
        <v>2</v>
      </c>
      <c r="C43" s="12">
        <f t="shared" si="9"/>
        <v>51.623097732022202</v>
      </c>
      <c r="D43" s="12">
        <f t="shared" si="9"/>
        <v>0</v>
      </c>
      <c r="E43" s="12">
        <f t="shared" si="9"/>
        <v>23.093244785189555</v>
      </c>
      <c r="F43" s="12">
        <f t="shared" si="9"/>
        <v>0</v>
      </c>
      <c r="G43" s="12">
        <f t="shared" si="9"/>
        <v>47.448685239554351</v>
      </c>
      <c r="H43" s="12">
        <f t="shared" si="9"/>
        <v>99.170502185925471</v>
      </c>
      <c r="I43" s="12">
        <f t="shared" si="10"/>
        <v>365.07775740714624</v>
      </c>
      <c r="J43" s="12"/>
      <c r="K43" s="12">
        <f t="shared" si="11"/>
        <v>121.6925858023821</v>
      </c>
      <c r="L43" s="12">
        <f t="shared" si="11"/>
        <v>148.50895524301595</v>
      </c>
      <c r="M43" s="12">
        <f t="shared" si="11"/>
        <v>121.6925858023821</v>
      </c>
      <c r="N43" s="12">
        <f t="shared" si="11"/>
        <v>121.6925858023821</v>
      </c>
      <c r="O43" s="8">
        <f t="shared" si="12"/>
        <v>1100</v>
      </c>
    </row>
    <row r="44" spans="2:15" x14ac:dyDescent="0.25">
      <c r="B44" s="2" t="s">
        <v>3</v>
      </c>
      <c r="C44" s="12">
        <f t="shared" si="9"/>
        <v>163.11503223617237</v>
      </c>
      <c r="D44" s="12">
        <f t="shared" si="9"/>
        <v>73.159144893111645</v>
      </c>
      <c r="E44" s="12">
        <f t="shared" si="9"/>
        <v>88.836104513064143</v>
      </c>
      <c r="F44" s="12">
        <f t="shared" si="9"/>
        <v>87.343060739735336</v>
      </c>
      <c r="G44" s="12">
        <f t="shared" si="9"/>
        <v>82.863929419748899</v>
      </c>
      <c r="H44" s="12">
        <f t="shared" si="9"/>
        <v>109.73871733966747</v>
      </c>
      <c r="I44" s="12">
        <f t="shared" si="10"/>
        <v>88.089582626399732</v>
      </c>
      <c r="J44" s="12"/>
      <c r="K44" s="12">
        <f t="shared" si="11"/>
        <v>120.19002375296913</v>
      </c>
      <c r="L44" s="12">
        <f t="shared" si="11"/>
        <v>144.82524601289447</v>
      </c>
      <c r="M44" s="12">
        <f t="shared" si="11"/>
        <v>26.874787919918557</v>
      </c>
      <c r="N44" s="12">
        <f t="shared" si="11"/>
        <v>114.96437054631829</v>
      </c>
      <c r="O44" s="8">
        <f t="shared" si="12"/>
        <v>1100</v>
      </c>
    </row>
    <row r="45" spans="2:15" x14ac:dyDescent="0.25">
      <c r="B45" s="2" t="s">
        <v>4</v>
      </c>
      <c r="C45" s="12">
        <f t="shared" si="9"/>
        <v>275</v>
      </c>
      <c r="D45" s="12">
        <f t="shared" si="9"/>
        <v>550</v>
      </c>
      <c r="E45" s="12">
        <f t="shared" si="9"/>
        <v>275</v>
      </c>
      <c r="F45" s="12">
        <f t="shared" si="9"/>
        <v>0</v>
      </c>
      <c r="G45" s="12">
        <f t="shared" si="9"/>
        <v>0</v>
      </c>
      <c r="H45" s="12">
        <f t="shared" si="9"/>
        <v>0</v>
      </c>
      <c r="I45" s="12">
        <f t="shared" si="10"/>
        <v>0</v>
      </c>
      <c r="J45" s="12"/>
      <c r="K45" s="12">
        <f t="shared" si="11"/>
        <v>0</v>
      </c>
      <c r="L45" s="12">
        <f t="shared" si="11"/>
        <v>0</v>
      </c>
      <c r="M45" s="12">
        <f t="shared" si="11"/>
        <v>0</v>
      </c>
      <c r="N45" s="12">
        <f t="shared" si="11"/>
        <v>0</v>
      </c>
      <c r="O45" s="8">
        <f t="shared" si="12"/>
        <v>1100</v>
      </c>
    </row>
    <row r="46" spans="2:15" x14ac:dyDescent="0.25">
      <c r="B46" s="2" t="s">
        <v>5</v>
      </c>
      <c r="C46" s="12">
        <f t="shared" si="9"/>
        <v>61.419137466307269</v>
      </c>
      <c r="D46" s="12">
        <f t="shared" si="9"/>
        <v>71.159029649595695</v>
      </c>
      <c r="E46" s="12">
        <f t="shared" si="9"/>
        <v>38.544474393530997</v>
      </c>
      <c r="F46" s="12">
        <f t="shared" si="9"/>
        <v>0</v>
      </c>
      <c r="G46" s="12">
        <f t="shared" si="9"/>
        <v>154.17789757412399</v>
      </c>
      <c r="H46" s="12">
        <f t="shared" si="9"/>
        <v>77.088948787061994</v>
      </c>
      <c r="I46" s="12">
        <f t="shared" si="10"/>
        <v>216.44204851752019</v>
      </c>
      <c r="J46" s="12"/>
      <c r="K46" s="12">
        <f t="shared" si="11"/>
        <v>177.89757412398922</v>
      </c>
      <c r="L46" s="12">
        <f t="shared" si="11"/>
        <v>138.68598382749326</v>
      </c>
      <c r="M46" s="12">
        <f t="shared" si="11"/>
        <v>164.58490566037736</v>
      </c>
      <c r="N46" s="12">
        <f t="shared" si="11"/>
        <v>0</v>
      </c>
      <c r="O46" s="8">
        <f t="shared" si="12"/>
        <v>1100</v>
      </c>
    </row>
    <row r="47" spans="2:15" x14ac:dyDescent="0.25">
      <c r="B47" s="2" t="s">
        <v>6</v>
      </c>
      <c r="C47" s="12">
        <f t="shared" si="9"/>
        <v>217.89032064728798</v>
      </c>
      <c r="D47" s="12">
        <f t="shared" si="9"/>
        <v>122.29547497752471</v>
      </c>
      <c r="E47" s="12">
        <f t="shared" si="9"/>
        <v>110.75816601738089</v>
      </c>
      <c r="F47" s="12">
        <f t="shared" si="9"/>
        <v>137.45879532514235</v>
      </c>
      <c r="G47" s="12">
        <f t="shared" si="9"/>
        <v>110.75816601738089</v>
      </c>
      <c r="H47" s="12">
        <f t="shared" si="9"/>
        <v>137.45879532514235</v>
      </c>
      <c r="I47" s="12">
        <f t="shared" si="10"/>
        <v>248.21696134252323</v>
      </c>
      <c r="J47" s="12"/>
      <c r="K47" s="12">
        <f t="shared" si="11"/>
        <v>15.163320347617621</v>
      </c>
      <c r="L47" s="12">
        <f t="shared" si="11"/>
        <v>0</v>
      </c>
      <c r="M47" s="12">
        <f t="shared" si="11"/>
        <v>0</v>
      </c>
      <c r="N47" s="12">
        <f t="shared" si="11"/>
        <v>0</v>
      </c>
      <c r="O47" s="8">
        <f t="shared" si="12"/>
        <v>1100</v>
      </c>
    </row>
    <row r="48" spans="2:15" x14ac:dyDescent="0.25">
      <c r="B48" s="2" t="s">
        <v>7</v>
      </c>
      <c r="C48" s="12">
        <f t="shared" si="9"/>
        <v>155.4346713800642</v>
      </c>
      <c r="D48" s="12">
        <f t="shared" si="9"/>
        <v>54.058560863295966</v>
      </c>
      <c r="E48" s="12">
        <f t="shared" si="9"/>
        <v>72.521512628494349</v>
      </c>
      <c r="F48" s="12">
        <f t="shared" si="9"/>
        <v>104.63789013442486</v>
      </c>
      <c r="G48" s="12">
        <f t="shared" si="9"/>
        <v>144.27043118284573</v>
      </c>
      <c r="H48" s="12">
        <f t="shared" si="9"/>
        <v>66.386808688776227</v>
      </c>
      <c r="I48" s="12">
        <f t="shared" si="10"/>
        <v>240.21535885390017</v>
      </c>
      <c r="J48" s="12"/>
      <c r="K48" s="12">
        <f t="shared" si="11"/>
        <v>90.283501558212009</v>
      </c>
      <c r="L48" s="12">
        <f t="shared" si="11"/>
        <v>53.815526303549014</v>
      </c>
      <c r="M48" s="12">
        <f t="shared" si="11"/>
        <v>110.38373877854784</v>
      </c>
      <c r="N48" s="12">
        <f t="shared" si="11"/>
        <v>7.991999627889669</v>
      </c>
      <c r="O48" s="8">
        <f t="shared" si="12"/>
        <v>1100.0000000000002</v>
      </c>
    </row>
    <row r="49" spans="2:15" x14ac:dyDescent="0.25">
      <c r="B49" s="2" t="s">
        <v>8</v>
      </c>
      <c r="C49" s="12">
        <f t="shared" si="9"/>
        <v>0</v>
      </c>
      <c r="D49" s="12">
        <f t="shared" si="9"/>
        <v>0</v>
      </c>
      <c r="E49" s="12">
        <f t="shared" si="9"/>
        <v>0</v>
      </c>
      <c r="F49" s="12">
        <f t="shared" si="9"/>
        <v>366.66666666666663</v>
      </c>
      <c r="G49" s="12">
        <f t="shared" si="9"/>
        <v>0</v>
      </c>
      <c r="H49" s="12">
        <f t="shared" si="9"/>
        <v>0</v>
      </c>
      <c r="I49" s="12">
        <f t="shared" si="10"/>
        <v>733.33333333333326</v>
      </c>
      <c r="J49" s="12"/>
      <c r="K49" s="12">
        <f t="shared" si="11"/>
        <v>0</v>
      </c>
      <c r="L49" s="12">
        <f t="shared" si="11"/>
        <v>0</v>
      </c>
      <c r="M49" s="12">
        <f t="shared" si="11"/>
        <v>0</v>
      </c>
      <c r="N49" s="12">
        <f t="shared" si="11"/>
        <v>0</v>
      </c>
      <c r="O49" s="8">
        <f t="shared" si="12"/>
        <v>1100</v>
      </c>
    </row>
    <row r="50" spans="2:15" x14ac:dyDescent="0.25">
      <c r="B50" s="2" t="s">
        <v>9</v>
      </c>
      <c r="C50" s="12">
        <f t="shared" si="9"/>
        <v>132.00130823893198</v>
      </c>
      <c r="D50" s="12">
        <f t="shared" si="9"/>
        <v>99.000981179199002</v>
      </c>
      <c r="E50" s="12">
        <f t="shared" si="9"/>
        <v>0</v>
      </c>
      <c r="F50" s="12">
        <f t="shared" si="9"/>
        <v>0</v>
      </c>
      <c r="G50" s="12">
        <f t="shared" si="9"/>
        <v>219.99672940266998</v>
      </c>
      <c r="H50" s="12">
        <f t="shared" si="9"/>
        <v>0</v>
      </c>
      <c r="I50" s="12">
        <f t="shared" si="10"/>
        <v>363.00359765706298</v>
      </c>
      <c r="J50" s="12"/>
      <c r="K50" s="12">
        <f t="shared" si="11"/>
        <v>132.00130823893198</v>
      </c>
      <c r="L50" s="12">
        <f t="shared" si="11"/>
        <v>87.995421163738001</v>
      </c>
      <c r="M50" s="12">
        <f t="shared" si="11"/>
        <v>66.000654119465992</v>
      </c>
      <c r="N50" s="12">
        <f t="shared" si="11"/>
        <v>0</v>
      </c>
      <c r="O50" s="8">
        <f t="shared" si="12"/>
        <v>1099.9999999999998</v>
      </c>
    </row>
    <row r="51" spans="2:15" x14ac:dyDescent="0.25">
      <c r="B51" s="10" t="s">
        <v>23</v>
      </c>
      <c r="C51" s="12">
        <f t="shared" si="9"/>
        <v>120.04586001759745</v>
      </c>
      <c r="D51" s="12">
        <f t="shared" si="9"/>
        <v>94.80341273464289</v>
      </c>
      <c r="E51" s="12">
        <f t="shared" si="9"/>
        <v>111.70035293928274</v>
      </c>
      <c r="F51" s="12">
        <f t="shared" si="9"/>
        <v>78.429177381738612</v>
      </c>
      <c r="G51" s="12">
        <f t="shared" si="9"/>
        <v>93.875656177092878</v>
      </c>
      <c r="H51" s="12">
        <f t="shared" si="9"/>
        <v>95.449338951490532</v>
      </c>
      <c r="I51" s="12">
        <f t="shared" si="10"/>
        <v>184.6372026321049</v>
      </c>
      <c r="J51" s="12"/>
      <c r="K51" s="12">
        <f t="shared" si="11"/>
        <v>81.200922631361792</v>
      </c>
      <c r="L51" s="12">
        <f t="shared" si="11"/>
        <v>75.662974769901183</v>
      </c>
      <c r="M51" s="12">
        <f t="shared" si="11"/>
        <v>104.47019512616016</v>
      </c>
      <c r="N51" s="12">
        <f t="shared" si="11"/>
        <v>59.724906638626976</v>
      </c>
      <c r="O51" s="8">
        <f t="shared" si="12"/>
        <v>1100</v>
      </c>
    </row>
    <row r="53" spans="2:15" x14ac:dyDescent="0.25">
      <c r="B53" s="13" t="s">
        <v>25</v>
      </c>
      <c r="C53" s="14">
        <f>C51</f>
        <v>120.04586001759745</v>
      </c>
      <c r="D53" s="15">
        <f>C53+D51</f>
        <v>214.84927275224032</v>
      </c>
      <c r="E53" s="15">
        <f t="shared" ref="E53:N53" si="13">D53+E51</f>
        <v>326.54962569152303</v>
      </c>
      <c r="F53" s="15">
        <f t="shared" si="13"/>
        <v>404.97880307326164</v>
      </c>
      <c r="G53" s="15">
        <f t="shared" si="13"/>
        <v>498.85445925035452</v>
      </c>
      <c r="H53" s="15">
        <f t="shared" si="13"/>
        <v>594.3037982018451</v>
      </c>
      <c r="I53" s="15">
        <f t="shared" si="13"/>
        <v>778.94100083395006</v>
      </c>
      <c r="J53" s="15">
        <f t="shared" si="13"/>
        <v>778.94100083395006</v>
      </c>
      <c r="K53" s="15">
        <f t="shared" si="13"/>
        <v>860.14192346531183</v>
      </c>
      <c r="L53" s="15">
        <f t="shared" si="13"/>
        <v>935.80489823521305</v>
      </c>
      <c r="M53" s="15">
        <f t="shared" si="13"/>
        <v>1040.2750933613731</v>
      </c>
      <c r="N53" s="15">
        <f t="shared" si="13"/>
        <v>1100</v>
      </c>
    </row>
    <row r="55" spans="2:15" x14ac:dyDescent="0.25">
      <c r="B55" s="13" t="s">
        <v>26</v>
      </c>
      <c r="C55">
        <v>100</v>
      </c>
      <c r="D55" s="1">
        <f>100+C55</f>
        <v>200</v>
      </c>
      <c r="E55" s="1">
        <f t="shared" ref="E55:N55" si="14">100+D55</f>
        <v>300</v>
      </c>
      <c r="F55" s="1">
        <f t="shared" si="14"/>
        <v>400</v>
      </c>
      <c r="G55" s="1">
        <f t="shared" si="14"/>
        <v>500</v>
      </c>
      <c r="H55" s="1">
        <f t="shared" si="14"/>
        <v>600</v>
      </c>
      <c r="I55" s="1">
        <f t="shared" si="14"/>
        <v>700</v>
      </c>
      <c r="J55" s="1">
        <f>0+I55</f>
        <v>700</v>
      </c>
      <c r="K55" s="1">
        <f t="shared" si="14"/>
        <v>800</v>
      </c>
      <c r="L55" s="1">
        <f t="shared" si="14"/>
        <v>900</v>
      </c>
      <c r="M55" s="1">
        <f t="shared" si="14"/>
        <v>1000</v>
      </c>
      <c r="N55" s="1">
        <f t="shared" si="14"/>
        <v>1100</v>
      </c>
    </row>
    <row r="57" spans="2:15" x14ac:dyDescent="0.25">
      <c r="B57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Donnees</vt:lpstr>
      <vt:lpstr>Profils par client</vt:lpstr>
      <vt:lpstr>Profil global</vt:lpstr>
      <vt:lpstr>PIC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Havez</dc:creator>
  <cp:lastModifiedBy>Patrick Delaborde</cp:lastModifiedBy>
  <dcterms:created xsi:type="dcterms:W3CDTF">2018-02-11T10:09:21Z</dcterms:created>
  <dcterms:modified xsi:type="dcterms:W3CDTF">2018-02-12T17:44:17Z</dcterms:modified>
</cp:coreProperties>
</file>