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-filer-01\Ecotitanium\00_Transit\Catalogue Lingots EcoTitanium\"/>
    </mc:Choice>
  </mc:AlternateContent>
  <bookViews>
    <workbookView xWindow="0" yWindow="0" windowWidth="28800" windowHeight="12468"/>
  </bookViews>
  <sheets>
    <sheet name="VAGUE 20200206" sheetId="11" r:id="rId1"/>
    <sheet name="UKAD_Stock" sheetId="12" r:id="rId2"/>
  </sheets>
  <definedNames>
    <definedName name="_xlnm._FilterDatabase" localSheetId="1" hidden="1">UKAD_Stock!$A$2:$BB$2</definedName>
    <definedName name="_xlnm._FilterDatabase" localSheetId="0" hidden="1">'VAGUE 20200206'!$A$2:$BB$15</definedName>
  </definedNames>
  <calcPr calcId="162913"/>
</workbook>
</file>

<file path=xl/calcChain.xml><?xml version="1.0" encoding="utf-8"?>
<calcChain xmlns="http://schemas.openxmlformats.org/spreadsheetml/2006/main">
  <c r="B1" i="12" l="1"/>
  <c r="AH3" i="11" l="1"/>
  <c r="AF3" i="11"/>
  <c r="AD3" i="11"/>
  <c r="AB3" i="11"/>
  <c r="Z3" i="11"/>
  <c r="X3" i="11"/>
  <c r="V3" i="11"/>
  <c r="B1" i="11" l="1"/>
</calcChain>
</file>

<file path=xl/comments1.xml><?xml version="1.0" encoding="utf-8"?>
<comments xmlns="http://schemas.openxmlformats.org/spreadsheetml/2006/main">
  <authors>
    <author>SANCHEZ Michael</author>
  </authors>
  <commentList>
    <comment ref="AN2" authorId="0" shapeId="0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  <comment ref="AN10" authorId="0" shapeId="0">
      <text>
        <r>
          <rPr>
            <b/>
            <sz val="20"/>
            <color indexed="81"/>
            <rFont val="Tahoma"/>
            <family val="2"/>
          </rPr>
          <t>SANCHEZ Michael:</t>
        </r>
        <r>
          <rPr>
            <sz val="20"/>
            <color indexed="81"/>
            <rFont val="Tahoma"/>
            <family val="2"/>
          </rPr>
          <t xml:space="preserve">
31/01 retout premieres analyses element</t>
        </r>
      </text>
    </comment>
  </commentList>
</comments>
</file>

<file path=xl/comments2.xml><?xml version="1.0" encoding="utf-8"?>
<comments xmlns="http://schemas.openxmlformats.org/spreadsheetml/2006/main">
  <authors>
    <author>SANCHEZ Michael</author>
  </authors>
  <commentList>
    <comment ref="AN2" authorId="0" shapeId="0">
      <text>
        <r>
          <rPr>
            <b/>
            <sz val="9"/>
            <color indexed="81"/>
            <rFont val="Tahoma"/>
            <family val="2"/>
          </rPr>
          <t>SANCHEZ Michael:</t>
        </r>
        <r>
          <rPr>
            <sz val="9"/>
            <color indexed="81"/>
            <rFont val="Tahoma"/>
            <family val="2"/>
          </rPr>
          <t xml:space="preserve">
compris dans le futur</t>
        </r>
      </text>
    </comment>
  </commentList>
</comments>
</file>

<file path=xl/sharedStrings.xml><?xml version="1.0" encoding="utf-8"?>
<sst xmlns="http://schemas.openxmlformats.org/spreadsheetml/2006/main" count="606" uniqueCount="114">
  <si>
    <t>OF</t>
  </si>
  <si>
    <t>NON</t>
  </si>
  <si>
    <t>OUI</t>
  </si>
  <si>
    <t>Longueur (mm)</t>
  </si>
  <si>
    <t>Date d'entrée en stock</t>
  </si>
  <si>
    <t>Vue face plane circulaire</t>
  </si>
  <si>
    <t>Vue face cylindrique</t>
  </si>
  <si>
    <t>Diamètre (mm)</t>
  </si>
  <si>
    <t>Poids (kg)</t>
  </si>
  <si>
    <t>Masselotage</t>
  </si>
  <si>
    <t>Brassage</t>
  </si>
  <si>
    <t>Poteyage</t>
  </si>
  <si>
    <t>Remarques</t>
  </si>
  <si>
    <t>Affectations possibles</t>
  </si>
  <si>
    <t>PINS</t>
  </si>
  <si>
    <t>Meulage
"E"</t>
  </si>
  <si>
    <t>Meulage
"L"</t>
  </si>
  <si>
    <t>STMU
E05A PRI</t>
  </si>
  <si>
    <t>STMU
E05A PI</t>
  </si>
  <si>
    <t>STMU
E05A STDi</t>
  </si>
  <si>
    <t>B348</t>
  </si>
  <si>
    <t>AMS4928</t>
  </si>
  <si>
    <t>AMS2380</t>
  </si>
  <si>
    <t>?</t>
  </si>
  <si>
    <t>Commerce</t>
  </si>
  <si>
    <t>UKAD</t>
  </si>
  <si>
    <t>Service achats AD</t>
  </si>
  <si>
    <t>P</t>
  </si>
  <si>
    <t>T</t>
  </si>
  <si>
    <t>Al (%)</t>
  </si>
  <si>
    <t>V (%)</t>
  </si>
  <si>
    <t>Fe (%)</t>
  </si>
  <si>
    <t>C (%)</t>
  </si>
  <si>
    <t>Y (%)</t>
  </si>
  <si>
    <t>Ti (%)</t>
  </si>
  <si>
    <t>Photo a venir</t>
  </si>
  <si>
    <t>proposé à</t>
  </si>
  <si>
    <t>date propostition</t>
  </si>
  <si>
    <t>deadline</t>
  </si>
  <si>
    <t>Lingot</t>
  </si>
  <si>
    <t>Elecrode</t>
  </si>
  <si>
    <r>
      <t>H</t>
    </r>
    <r>
      <rPr>
        <b/>
        <sz val="12"/>
        <color theme="1"/>
        <rFont val="Calibri"/>
        <family val="2"/>
        <scheme val="minor"/>
      </rPr>
      <t>2</t>
    </r>
    <r>
      <rPr>
        <b/>
        <sz val="24"/>
        <color theme="1"/>
        <rFont val="Calibri"/>
        <family val="2"/>
        <scheme val="minor"/>
      </rPr>
      <t xml:space="preserve"> (%)</t>
    </r>
  </si>
  <si>
    <r>
      <t>O</t>
    </r>
    <r>
      <rPr>
        <b/>
        <sz val="16"/>
        <color theme="1"/>
        <rFont val="Calibri"/>
        <family val="2"/>
        <scheme val="minor"/>
      </rPr>
      <t xml:space="preserve">2 </t>
    </r>
    <r>
      <rPr>
        <b/>
        <sz val="24"/>
        <color theme="1"/>
        <rFont val="Calibri"/>
        <family val="2"/>
        <scheme val="minor"/>
      </rPr>
      <t>(%)</t>
    </r>
  </si>
  <si>
    <r>
      <t>N</t>
    </r>
    <r>
      <rPr>
        <b/>
        <sz val="14"/>
        <color theme="1"/>
        <rFont val="Calibri"/>
        <family val="2"/>
        <scheme val="minor"/>
      </rPr>
      <t>2</t>
    </r>
    <r>
      <rPr>
        <b/>
        <sz val="24"/>
        <color theme="1"/>
        <rFont val="Calibri"/>
        <family val="2"/>
        <scheme val="minor"/>
      </rPr>
      <t xml:space="preserve"> (%)</t>
    </r>
  </si>
  <si>
    <t xml:space="preserve">livré le </t>
  </si>
  <si>
    <t>type</t>
  </si>
  <si>
    <t>Date mise a jour</t>
  </si>
  <si>
    <t>Détails</t>
  </si>
  <si>
    <t>SAFRAN DMD 776</t>
  </si>
  <si>
    <t>Conditionnement / emplacement physique et systéme</t>
  </si>
  <si>
    <t>Sur chassis métallique 
1800mm x 1200mm
Zone 40aine VAR 
Km PROD</t>
  </si>
  <si>
    <t>Sur chassis bois
1800mm x 1140mm
120kg
Zone expédition
MS 5012</t>
  </si>
  <si>
    <t>Sur chassis bois
1800mm x 1140mm
120kg
Zone expédition
Km PROD</t>
  </si>
  <si>
    <t>Sur chassis métallique 
1800mm x 1200mm
Zone lavage
Km PROD</t>
  </si>
  <si>
    <t>N</t>
  </si>
  <si>
    <t>N/A</t>
  </si>
  <si>
    <t>Affecté à</t>
  </si>
  <si>
    <t>SAFRAN</t>
  </si>
  <si>
    <t>MEULAGE AU STADE ELECTRODE
 =
NON COMPATIBLE SAFRAN
= 
MTS (confirmé par MQP)</t>
  </si>
  <si>
    <t>stub</t>
  </si>
  <si>
    <t>O?</t>
  </si>
  <si>
    <t>Proposer a fondeur TARAMM à garder sous forme ELECTRODE</t>
  </si>
  <si>
    <t>ENTREE D'EAU, 
plaquette prélevée en tête d'électrode (fin de fusion PAM)</t>
  </si>
  <si>
    <t>O</t>
  </si>
  <si>
    <t>&lt;0,001</t>
  </si>
  <si>
    <t>B348 (en accord MQP UKAD/EcoTi)</t>
  </si>
  <si>
    <t>Pas d'enregistrement Hydrogène
Pour pièce Avionnable (à confirmer par MQP UKAD)? 
B348</t>
  </si>
  <si>
    <t>2e électrode réalisée après ENTREE AZOTE (confirmé par MQP) - lavage du skull =&gt; risque modéré
Contrôle US obligatoire
=
NON COMPATIBLE SAFRAN</t>
  </si>
  <si>
    <t>par qui?</t>
  </si>
  <si>
    <t>JEE</t>
  </si>
  <si>
    <t>MSZ</t>
  </si>
  <si>
    <t>ATTENTE VALIDATION CLASSE "C"</t>
  </si>
  <si>
    <t>MTS</t>
  </si>
  <si>
    <t>Sur chassis métallique 
1800mm x 1200mm
Zone refroidissement
Km PROD</t>
  </si>
  <si>
    <t>RAS</t>
  </si>
  <si>
    <t>Lingot pour stub
fuite d'eau en fin de fusion PAM - coupe de la tête d'électrode avant refusion - double peau sur lingot</t>
  </si>
  <si>
    <t>ATTENTE VALIDATION LINGOT CHUTES CRIQUEES
OTTO FUCHS ?
BOMBARDIER ?
UAC ?</t>
  </si>
  <si>
    <t>MEULAGE AU STADE ELECTRODE
=
NON COMPATIBLE SAFRAN
IFA candidat</t>
  </si>
  <si>
    <t>date proposition</t>
  </si>
  <si>
    <t>Fondeur</t>
  </si>
  <si>
    <t>AENH</t>
  </si>
  <si>
    <t>Safran, déro chimie acceptée, risque O2 tête.</t>
  </si>
  <si>
    <t>Safran</t>
  </si>
  <si>
    <t>AERD</t>
  </si>
  <si>
    <t>Safran, déro chimie H2 interne accepté pied</t>
  </si>
  <si>
    <t>AERE</t>
  </si>
  <si>
    <t>Safran, dérogation  poids</t>
  </si>
  <si>
    <t>AERF</t>
  </si>
  <si>
    <t>Safran, déro OK.</t>
  </si>
  <si>
    <t>AESG</t>
  </si>
  <si>
    <t>Safran, Déro Poids OK</t>
  </si>
  <si>
    <t>AESH</t>
  </si>
  <si>
    <t>OF déro poids</t>
  </si>
  <si>
    <t>Fedriga</t>
  </si>
  <si>
    <t>AESI</t>
  </si>
  <si>
    <t>MTS, PRI, déro poids masselottage OK</t>
  </si>
  <si>
    <t>AETK</t>
  </si>
  <si>
    <t>Panerai</t>
  </si>
  <si>
    <t>AETW</t>
  </si>
  <si>
    <t>AETX</t>
  </si>
  <si>
    <t>10521</t>
  </si>
  <si>
    <t>10561</t>
  </si>
  <si>
    <t>10607</t>
  </si>
  <si>
    <t>10608</t>
  </si>
  <si>
    <t>10623</t>
  </si>
  <si>
    <t>10622</t>
  </si>
  <si>
    <t>10620</t>
  </si>
  <si>
    <t>LI</t>
  </si>
  <si>
    <t>O élévé, contre analyse Ok</t>
  </si>
  <si>
    <t>OTTO FUCHS</t>
  </si>
  <si>
    <t>partiel (hors tête)
mais tête coupée</t>
  </si>
  <si>
    <t xml:space="preserve">Panerai </t>
  </si>
  <si>
    <t>&lt;0,01</t>
  </si>
  <si>
    <t>ATTENTE VALIDATION CLASSE "C"
3e électrode réalisée après ENTREE AZOTE (confirmé par MQP) - lavage du skull =&gt; risque très modéré
Contrôle US obligatoire
= NON COMPATIBLE SAFRAN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</si>
</sst>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Segoe UI Light"/>
      <family val="2"/>
    </font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sz val="10"/>
      <name val="Arial"/>
      <family val="2"/>
    </font>
    <font>
      <b/>
      <sz val="16"/>
      <color theme="1"/>
      <name val="Segoe UI"/>
      <family val="2"/>
    </font>
    <font>
      <sz val="16"/>
      <color theme="1"/>
      <name val="Segoe UI Light"/>
      <family val="2"/>
    </font>
    <font>
      <sz val="18"/>
      <color theme="1"/>
      <name val="Segoe UI Light"/>
      <family val="2"/>
    </font>
    <font>
      <sz val="36"/>
      <color theme="1"/>
      <name val="Segoe UI Light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Segoe UI"/>
      <family val="2"/>
    </font>
    <font>
      <b/>
      <sz val="16"/>
      <color theme="0"/>
      <name val="Segoe UI"/>
      <family val="2"/>
    </font>
    <font>
      <b/>
      <sz val="72"/>
      <name val="Segoe UI Light"/>
      <family val="2"/>
    </font>
    <font>
      <sz val="26"/>
      <color theme="1"/>
      <name val="Segoe UI Light"/>
      <family val="2"/>
    </font>
    <font>
      <sz val="72"/>
      <color theme="1"/>
      <name val="Segoe UI Light"/>
      <family val="2"/>
    </font>
    <font>
      <sz val="48"/>
      <color theme="1"/>
      <name val="Segoe U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Segoe UI Light"/>
      <family val="2"/>
    </font>
    <font>
      <b/>
      <sz val="26"/>
      <color rgb="FF00B050"/>
      <name val="Segoe UI Light"/>
      <family val="2"/>
    </font>
    <font>
      <b/>
      <i/>
      <sz val="26"/>
      <color theme="0" tint="-0.499984740745262"/>
      <name val="Segoe UI Light"/>
      <family val="2"/>
    </font>
    <font>
      <b/>
      <sz val="22"/>
      <color theme="0"/>
      <name val="Segoe UI"/>
      <family val="2"/>
    </font>
    <font>
      <b/>
      <sz val="26"/>
      <name val="Segoe UI Light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3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Alignment="1"/>
    <xf numFmtId="0" fontId="4" fillId="8" borderId="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vertical="center" textRotation="90" wrapText="1"/>
    </xf>
    <xf numFmtId="0" fontId="11" fillId="9" borderId="6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Fill="1"/>
    <xf numFmtId="0" fontId="14" fillId="0" borderId="0" xfId="0" applyFont="1"/>
    <xf numFmtId="0" fontId="9" fillId="5" borderId="10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4" fillId="8" borderId="2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 textRotation="90" wrapText="1"/>
    </xf>
    <xf numFmtId="0" fontId="12" fillId="3" borderId="15" xfId="0" applyFont="1" applyFill="1" applyBorder="1" applyAlignment="1">
      <alignment horizontal="center" vertical="center" textRotation="90" wrapText="1"/>
    </xf>
    <xf numFmtId="0" fontId="12" fillId="4" borderId="15" xfId="0" applyFont="1" applyFill="1" applyBorder="1" applyAlignment="1">
      <alignment horizontal="center" vertical="center" textRotation="90" wrapText="1"/>
    </xf>
    <xf numFmtId="0" fontId="6" fillId="0" borderId="0" xfId="0" applyFont="1"/>
    <xf numFmtId="0" fontId="20" fillId="0" borderId="2" xfId="0" applyFont="1" applyBorder="1" applyAlignment="1">
      <alignment horizontal="center" vertical="center" wrapText="1"/>
    </xf>
    <xf numFmtId="14" fontId="20" fillId="0" borderId="2" xfId="0" quotePrefix="1" applyNumberFormat="1" applyFont="1" applyBorder="1" applyAlignment="1">
      <alignment horizontal="center" vertical="center" wrapText="1"/>
    </xf>
    <xf numFmtId="14" fontId="20" fillId="0" borderId="9" xfId="0" quotePrefix="1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4" fontId="22" fillId="0" borderId="2" xfId="0" quotePrefix="1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23" fillId="12" borderId="10" xfId="0" applyFont="1" applyFill="1" applyBorder="1" applyAlignment="1">
      <alignment horizontal="center" vertical="center" wrapText="1"/>
    </xf>
    <xf numFmtId="14" fontId="24" fillId="0" borderId="2" xfId="0" quotePrefix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16" fontId="13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0" fontId="11" fillId="9" borderId="6" xfId="0" applyFont="1" applyFill="1" applyBorder="1" applyAlignment="1">
      <alignment vertical="center"/>
    </xf>
    <xf numFmtId="0" fontId="4" fillId="7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/>
    </xf>
    <xf numFmtId="0" fontId="23" fillId="12" borderId="10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/>
    </xf>
    <xf numFmtId="0" fontId="8" fillId="8" borderId="3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1" fontId="27" fillId="0" borderId="0" xfId="0" applyNumberFormat="1" applyFont="1" applyAlignment="1">
      <alignment vertical="center"/>
    </xf>
    <xf numFmtId="0" fontId="27" fillId="10" borderId="0" xfId="0" applyFont="1" applyFill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</cellXfs>
  <cellStyles count="4">
    <cellStyle name="Commentaire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47626</xdr:rowOff>
    </xdr:from>
    <xdr:to>
      <xdr:col>2</xdr:col>
      <xdr:colOff>9191625</xdr:colOff>
      <xdr:row>3</xdr:row>
      <xdr:rowOff>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6625" y="2190751"/>
          <a:ext cx="9144000" cy="51435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47626</xdr:colOff>
      <xdr:row>2</xdr:row>
      <xdr:rowOff>15874</xdr:rowOff>
    </xdr:from>
    <xdr:to>
      <xdr:col>3</xdr:col>
      <xdr:colOff>2952749</xdr:colOff>
      <xdr:row>2</xdr:row>
      <xdr:rowOff>5180536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220732" y="3288768"/>
          <a:ext cx="5164662" cy="2905123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</xdr:row>
      <xdr:rowOff>43060</xdr:rowOff>
    </xdr:from>
    <xdr:to>
      <xdr:col>2</xdr:col>
      <xdr:colOff>9191625</xdr:colOff>
      <xdr:row>3</xdr:row>
      <xdr:rowOff>5159771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0" y="9329935"/>
          <a:ext cx="9159875" cy="5116711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3</xdr:row>
      <xdr:rowOff>47627</xdr:rowOff>
    </xdr:from>
    <xdr:to>
      <xdr:col>3</xdr:col>
      <xdr:colOff>2952750</xdr:colOff>
      <xdr:row>3</xdr:row>
      <xdr:rowOff>5175253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326687" y="8516940"/>
          <a:ext cx="5127626" cy="28892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</xdr:row>
      <xdr:rowOff>47625</xdr:rowOff>
    </xdr:from>
    <xdr:to>
      <xdr:col>2</xdr:col>
      <xdr:colOff>9175750</xdr:colOff>
      <xdr:row>4</xdr:row>
      <xdr:rowOff>5159375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6625" y="12604750"/>
          <a:ext cx="9128125" cy="5111750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4</xdr:row>
      <xdr:rowOff>31753</xdr:rowOff>
    </xdr:from>
    <xdr:to>
      <xdr:col>3</xdr:col>
      <xdr:colOff>2948184</xdr:colOff>
      <xdr:row>4</xdr:row>
      <xdr:rowOff>5175252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300592" y="13702410"/>
          <a:ext cx="5143499" cy="2916435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6</xdr:row>
      <xdr:rowOff>18255</xdr:rowOff>
    </xdr:from>
    <xdr:to>
      <xdr:col>3</xdr:col>
      <xdr:colOff>15875</xdr:colOff>
      <xdr:row>7</xdr:row>
      <xdr:rowOff>2019</xdr:rowOff>
    </xdr:to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0" y="22989380"/>
          <a:ext cx="9207500" cy="5190764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6</xdr:row>
      <xdr:rowOff>47628</xdr:rowOff>
    </xdr:from>
    <xdr:to>
      <xdr:col>3</xdr:col>
      <xdr:colOff>2952749</xdr:colOff>
      <xdr:row>6</xdr:row>
      <xdr:rowOff>5184071</xdr:rowOff>
    </xdr:to>
    <xdr:pic>
      <xdr:nvPicPr>
        <xdr:cNvPr id="26" name="Image 25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322278" y="24142350"/>
          <a:ext cx="5136443" cy="2889249"/>
        </a:xfrm>
        <a:prstGeom prst="rect">
          <a:avLst/>
        </a:prstGeom>
      </xdr:spPr>
    </xdr:pic>
    <xdr:clientData/>
  </xdr:twoCellAnchor>
  <xdr:twoCellAnchor editAs="oneCell">
    <xdr:from>
      <xdr:col>3</xdr:col>
      <xdr:colOff>15874</xdr:colOff>
      <xdr:row>8</xdr:row>
      <xdr:rowOff>-1</xdr:rowOff>
    </xdr:from>
    <xdr:to>
      <xdr:col>4</xdr:col>
      <xdr:colOff>31749</xdr:colOff>
      <xdr:row>9</xdr:row>
      <xdr:rowOff>36920</xdr:rowOff>
    </xdr:to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276476" y="29299897"/>
          <a:ext cx="5243921" cy="300037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9</xdr:row>
      <xdr:rowOff>0</xdr:rowOff>
    </xdr:from>
    <xdr:to>
      <xdr:col>4</xdr:col>
      <xdr:colOff>26194</xdr:colOff>
      <xdr:row>9</xdr:row>
      <xdr:rowOff>5175250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236472" y="41627028"/>
          <a:ext cx="5175250" cy="2978944"/>
        </a:xfrm>
        <a:prstGeom prst="rect">
          <a:avLst/>
        </a:prstGeom>
      </xdr:spPr>
    </xdr:pic>
    <xdr:clientData/>
  </xdr:twoCellAnchor>
  <xdr:twoCellAnchor editAs="oneCell">
    <xdr:from>
      <xdr:col>3</xdr:col>
      <xdr:colOff>15874</xdr:colOff>
      <xdr:row>11</xdr:row>
      <xdr:rowOff>1</xdr:rowOff>
    </xdr:from>
    <xdr:to>
      <xdr:col>3</xdr:col>
      <xdr:colOff>2952749</xdr:colOff>
      <xdr:row>12</xdr:row>
      <xdr:rowOff>0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9176632" y="46877993"/>
          <a:ext cx="5221110" cy="29368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31750</xdr:colOff>
      <xdr:row>10</xdr:row>
      <xdr:rowOff>0</xdr:rowOff>
    </xdr:to>
    <xdr:pic>
      <xdr:nvPicPr>
        <xdr:cNvPr id="52" name="Image 51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9500" y="40528875"/>
          <a:ext cx="9255125" cy="520600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5</xdr:row>
      <xdr:rowOff>47625</xdr:rowOff>
    </xdr:from>
    <xdr:to>
      <xdr:col>2</xdr:col>
      <xdr:colOff>9144000</xdr:colOff>
      <xdr:row>5</xdr:row>
      <xdr:rowOff>5164336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6625" y="17811750"/>
          <a:ext cx="9096375" cy="5116711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</xdr:row>
      <xdr:rowOff>5191127</xdr:rowOff>
    </xdr:from>
    <xdr:to>
      <xdr:col>4</xdr:col>
      <xdr:colOff>0</xdr:colOff>
      <xdr:row>6</xdr:row>
      <xdr:rowOff>26460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265833" y="18896544"/>
          <a:ext cx="5249333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0</xdr:colOff>
      <xdr:row>10</xdr:row>
      <xdr:rowOff>5188148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38592125"/>
          <a:ext cx="9223375" cy="518814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2952750</xdr:colOff>
      <xdr:row>11</xdr:row>
      <xdr:rowOff>42333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234083" y="39740417"/>
          <a:ext cx="5249333" cy="295275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8</xdr:row>
      <xdr:rowOff>15875</xdr:rowOff>
    </xdr:from>
    <xdr:to>
      <xdr:col>3</xdr:col>
      <xdr:colOff>31750</xdr:colOff>
      <xdr:row>9</xdr:row>
      <xdr:rowOff>6548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0" y="28194000"/>
          <a:ext cx="9223375" cy="51881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0</xdr:colOff>
      <xdr:row>13</xdr:row>
      <xdr:rowOff>5188148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49006125"/>
          <a:ext cx="9223375" cy="5188148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</xdr:colOff>
      <xdr:row>13</xdr:row>
      <xdr:rowOff>0</xdr:rowOff>
    </xdr:from>
    <xdr:to>
      <xdr:col>3</xdr:col>
      <xdr:colOff>2953742</xdr:colOff>
      <xdr:row>14</xdr:row>
      <xdr:rowOff>15875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255746" y="50148629"/>
          <a:ext cx="5222875" cy="293786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9207500</xdr:colOff>
      <xdr:row>15</xdr:row>
      <xdr:rowOff>302419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54213125"/>
          <a:ext cx="9207500" cy="517921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5143500</xdr:rowOff>
    </xdr:from>
    <xdr:to>
      <xdr:col>3</xdr:col>
      <xdr:colOff>2970014</xdr:colOff>
      <xdr:row>15</xdr:row>
      <xdr:rowOff>333375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227369" y="55304631"/>
          <a:ext cx="5280025" cy="29700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9207500</xdr:colOff>
      <xdr:row>11</xdr:row>
      <xdr:rowOff>5179219</xdr:rowOff>
    </xdr:to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43799125"/>
          <a:ext cx="9207500" cy="5179219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</xdr:colOff>
      <xdr:row>7</xdr:row>
      <xdr:rowOff>31750</xdr:rowOff>
    </xdr:from>
    <xdr:to>
      <xdr:col>2</xdr:col>
      <xdr:colOff>9188097</xdr:colOff>
      <xdr:row>8</xdr:row>
      <xdr:rowOff>0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4875" y="28209875"/>
          <a:ext cx="9172222" cy="5159375"/>
        </a:xfrm>
        <a:prstGeom prst="rect">
          <a:avLst/>
        </a:prstGeom>
      </xdr:spPr>
    </xdr:pic>
    <xdr:clientData/>
  </xdr:twoCellAnchor>
  <xdr:twoCellAnchor editAs="oneCell">
    <xdr:from>
      <xdr:col>3</xdr:col>
      <xdr:colOff>15873</xdr:colOff>
      <xdr:row>6</xdr:row>
      <xdr:rowOff>5111749</xdr:rowOff>
    </xdr:from>
    <xdr:to>
      <xdr:col>4</xdr:col>
      <xdr:colOff>31748</xdr:colOff>
      <xdr:row>8</xdr:row>
      <xdr:rowOff>31749</xdr:rowOff>
    </xdr:to>
    <xdr:pic>
      <xdr:nvPicPr>
        <xdr:cNvPr id="28" name="Image 27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231436" y="29249686"/>
          <a:ext cx="5334000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47625</xdr:rowOff>
    </xdr:from>
    <xdr:to>
      <xdr:col>3</xdr:col>
      <xdr:colOff>0</xdr:colOff>
      <xdr:row>13</xdr:row>
      <xdr:rowOff>28773</xdr:rowOff>
    </xdr:to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0" y="49053750"/>
          <a:ext cx="9223375" cy="5188148"/>
        </a:xfrm>
        <a:prstGeom prst="rect">
          <a:avLst/>
        </a:prstGeom>
      </xdr:spPr>
    </xdr:pic>
    <xdr:clientData/>
  </xdr:twoCellAnchor>
  <xdr:twoCellAnchor editAs="oneCell">
    <xdr:from>
      <xdr:col>3</xdr:col>
      <xdr:colOff>15874</xdr:colOff>
      <xdr:row>12</xdr:row>
      <xdr:rowOff>1</xdr:rowOff>
    </xdr:from>
    <xdr:to>
      <xdr:col>4</xdr:col>
      <xdr:colOff>15873</xdr:colOff>
      <xdr:row>13</xdr:row>
      <xdr:rowOff>98777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0237611" y="50166764"/>
          <a:ext cx="5305776" cy="2984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5"/>
  <sheetViews>
    <sheetView tabSelected="1" zoomScale="40" zoomScaleNormal="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W18" sqref="AW18"/>
    </sheetView>
  </sheetViews>
  <sheetFormatPr baseColWidth="10" defaultRowHeight="52.2" x14ac:dyDescent="1.1000000000000001"/>
  <cols>
    <col min="1" max="2" width="14.09765625" style="5" customWidth="1"/>
    <col min="3" max="3" width="121.09765625" customWidth="1"/>
    <col min="4" max="4" width="39.09765625" customWidth="1"/>
    <col min="5" max="5" width="13.59765625" bestFit="1" customWidth="1"/>
    <col min="6" max="6" width="13.09765625" style="1" bestFit="1" customWidth="1"/>
    <col min="7" max="7" width="14.5" bestFit="1" customWidth="1"/>
    <col min="8" max="8" width="14.8984375" customWidth="1"/>
    <col min="9" max="9" width="14.5" customWidth="1"/>
    <col min="10" max="10" width="17.59765625" customWidth="1"/>
    <col min="11" max="11" width="12.59765625" customWidth="1"/>
    <col min="12" max="12" width="13.09765625" customWidth="1"/>
    <col min="13" max="13" width="11.3984375" bestFit="1" customWidth="1"/>
    <col min="14" max="14" width="18.8984375" customWidth="1"/>
    <col min="15" max="17" width="13.09765625" style="16" customWidth="1"/>
    <col min="18" max="18" width="16.59765625" style="16" customWidth="1"/>
    <col min="19" max="19" width="13.09765625" style="16" customWidth="1"/>
    <col min="20" max="21" width="14.09765625" style="16" bestFit="1" customWidth="1"/>
    <col min="22" max="39" width="8.59765625" customWidth="1"/>
    <col min="40" max="40" width="37.8984375" style="4" bestFit="1" customWidth="1"/>
    <col min="41" max="41" width="37.59765625" style="4" bestFit="1" customWidth="1"/>
    <col min="42" max="42" width="34.5" style="4" bestFit="1" customWidth="1"/>
    <col min="43" max="43" width="34.5" bestFit="1" customWidth="1"/>
    <col min="44" max="44" width="37.59765625" style="4" bestFit="1" customWidth="1"/>
    <col min="45" max="45" width="29" style="4" bestFit="1" customWidth="1"/>
    <col min="46" max="46" width="34.5" bestFit="1" customWidth="1"/>
    <col min="47" max="47" width="17.3984375" style="4" bestFit="1" customWidth="1"/>
    <col min="48" max="48" width="24.09765625" style="4" bestFit="1" customWidth="1"/>
    <col min="49" max="49" width="63.3984375" bestFit="1" customWidth="1"/>
    <col min="50" max="50" width="53.69921875" style="3" customWidth="1"/>
    <col min="51" max="51" width="86.59765625" bestFit="1" customWidth="1"/>
    <col min="52" max="52" width="17.8984375" customWidth="1"/>
    <col min="53" max="53" width="35.3984375" bestFit="1" customWidth="1"/>
    <col min="54" max="54" width="21.3984375" customWidth="1"/>
  </cols>
  <sheetData>
    <row r="1" spans="1:54" ht="101.4" thickBot="1" x14ac:dyDescent="2.0499999999999998">
      <c r="B1" s="27" t="str">
        <f>COUNTIF(B3:B50,"Lingot")&amp; "L"</f>
        <v>12L</v>
      </c>
      <c r="C1" s="17"/>
      <c r="E1" s="76" t="s">
        <v>47</v>
      </c>
      <c r="F1" s="76"/>
      <c r="G1" s="76"/>
      <c r="H1" s="76"/>
      <c r="I1" s="76"/>
      <c r="J1" s="76"/>
      <c r="K1" s="76"/>
      <c r="L1" s="76"/>
      <c r="M1" s="76"/>
      <c r="N1" s="38"/>
      <c r="O1" s="75" t="s">
        <v>13</v>
      </c>
      <c r="P1" s="75"/>
      <c r="Q1" s="75"/>
      <c r="R1" s="75"/>
      <c r="S1" s="75"/>
      <c r="T1" s="75"/>
      <c r="U1" s="75"/>
      <c r="V1" s="77" t="s">
        <v>29</v>
      </c>
      <c r="W1" s="78"/>
      <c r="X1" s="77" t="s">
        <v>30</v>
      </c>
      <c r="Y1" s="78"/>
      <c r="Z1" s="77" t="s">
        <v>31</v>
      </c>
      <c r="AA1" s="78"/>
      <c r="AB1" s="77" t="s">
        <v>41</v>
      </c>
      <c r="AC1" s="78"/>
      <c r="AD1" s="77" t="s">
        <v>42</v>
      </c>
      <c r="AE1" s="78"/>
      <c r="AF1" s="77" t="s">
        <v>32</v>
      </c>
      <c r="AG1" s="78"/>
      <c r="AH1" s="77" t="s">
        <v>43</v>
      </c>
      <c r="AI1" s="78"/>
      <c r="AJ1" s="77" t="s">
        <v>33</v>
      </c>
      <c r="AK1" s="78"/>
      <c r="AL1" s="77" t="s">
        <v>34</v>
      </c>
      <c r="AM1" s="78"/>
      <c r="AO1" s="72" t="s">
        <v>25</v>
      </c>
      <c r="AP1" s="73"/>
      <c r="AQ1" s="74"/>
      <c r="AR1" s="72" t="s">
        <v>24</v>
      </c>
      <c r="AS1" s="73"/>
      <c r="AT1" s="74"/>
      <c r="AU1" s="72" t="s">
        <v>26</v>
      </c>
      <c r="AV1" s="73"/>
      <c r="AW1" s="74"/>
    </row>
    <row r="2" spans="1:54" s="6" customFormat="1" ht="67.5" customHeight="1" x14ac:dyDescent="0.55000000000000004">
      <c r="A2" s="13" t="s">
        <v>0</v>
      </c>
      <c r="B2" s="23" t="s">
        <v>45</v>
      </c>
      <c r="C2" s="12" t="s">
        <v>6</v>
      </c>
      <c r="D2" s="11" t="s">
        <v>5</v>
      </c>
      <c r="E2" s="35" t="s">
        <v>3</v>
      </c>
      <c r="F2" s="35" t="s">
        <v>7</v>
      </c>
      <c r="G2" s="35" t="s">
        <v>8</v>
      </c>
      <c r="H2" s="36" t="s">
        <v>15</v>
      </c>
      <c r="I2" s="36" t="s">
        <v>16</v>
      </c>
      <c r="J2" s="37" t="s">
        <v>9</v>
      </c>
      <c r="K2" s="37" t="s">
        <v>10</v>
      </c>
      <c r="L2" s="37" t="s">
        <v>11</v>
      </c>
      <c r="M2" s="37" t="s">
        <v>14</v>
      </c>
      <c r="N2" s="39" t="s">
        <v>56</v>
      </c>
      <c r="O2" s="34" t="s">
        <v>17</v>
      </c>
      <c r="P2" s="34" t="s">
        <v>18</v>
      </c>
      <c r="Q2" s="34" t="s">
        <v>19</v>
      </c>
      <c r="R2" s="34" t="s">
        <v>48</v>
      </c>
      <c r="S2" s="34" t="s">
        <v>20</v>
      </c>
      <c r="T2" s="34" t="s">
        <v>21</v>
      </c>
      <c r="U2" s="34" t="s">
        <v>22</v>
      </c>
      <c r="V2" s="18" t="s">
        <v>27</v>
      </c>
      <c r="W2" s="18" t="s">
        <v>28</v>
      </c>
      <c r="X2" s="18" t="s">
        <v>27</v>
      </c>
      <c r="Y2" s="18" t="s">
        <v>28</v>
      </c>
      <c r="Z2" s="18" t="s">
        <v>27</v>
      </c>
      <c r="AA2" s="18" t="s">
        <v>28</v>
      </c>
      <c r="AB2" s="18" t="s">
        <v>27</v>
      </c>
      <c r="AC2" s="18" t="s">
        <v>28</v>
      </c>
      <c r="AD2" s="18" t="s">
        <v>27</v>
      </c>
      <c r="AE2" s="18" t="s">
        <v>28</v>
      </c>
      <c r="AF2" s="18" t="s">
        <v>27</v>
      </c>
      <c r="AG2" s="18" t="s">
        <v>28</v>
      </c>
      <c r="AH2" s="18" t="s">
        <v>27</v>
      </c>
      <c r="AI2" s="18" t="s">
        <v>28</v>
      </c>
      <c r="AJ2" s="18" t="s">
        <v>27</v>
      </c>
      <c r="AK2" s="18" t="s">
        <v>28</v>
      </c>
      <c r="AL2" s="18" t="s">
        <v>27</v>
      </c>
      <c r="AM2" s="18" t="s">
        <v>28</v>
      </c>
      <c r="AN2" s="14" t="s">
        <v>4</v>
      </c>
      <c r="AO2" s="22" t="s">
        <v>36</v>
      </c>
      <c r="AP2" s="22" t="s">
        <v>37</v>
      </c>
      <c r="AQ2" s="22" t="s">
        <v>38</v>
      </c>
      <c r="AR2" s="22" t="s">
        <v>36</v>
      </c>
      <c r="AS2" s="22" t="s">
        <v>78</v>
      </c>
      <c r="AT2" s="22" t="s">
        <v>38</v>
      </c>
      <c r="AU2" s="22" t="s">
        <v>36</v>
      </c>
      <c r="AV2" s="22" t="s">
        <v>37</v>
      </c>
      <c r="AW2" s="22" t="s">
        <v>38</v>
      </c>
      <c r="AX2" s="7" t="s">
        <v>12</v>
      </c>
      <c r="AY2" s="8" t="s">
        <v>49</v>
      </c>
      <c r="AZ2" s="8" t="s">
        <v>44</v>
      </c>
      <c r="BA2" s="8" t="s">
        <v>46</v>
      </c>
      <c r="BB2" s="8" t="s">
        <v>68</v>
      </c>
    </row>
    <row r="3" spans="1:54" s="1" customFormat="1" ht="409.5" customHeight="1" x14ac:dyDescent="0.4">
      <c r="A3" s="19">
        <v>10585</v>
      </c>
      <c r="B3" s="24" t="s">
        <v>40</v>
      </c>
      <c r="C3" s="2"/>
      <c r="D3" s="2"/>
      <c r="E3" s="15">
        <v>3000</v>
      </c>
      <c r="F3" s="15">
        <v>820</v>
      </c>
      <c r="G3" s="15">
        <v>5960</v>
      </c>
      <c r="H3" s="15" t="s">
        <v>1</v>
      </c>
      <c r="I3" s="15" t="s">
        <v>55</v>
      </c>
      <c r="J3" s="15" t="s">
        <v>55</v>
      </c>
      <c r="K3" s="15" t="s">
        <v>55</v>
      </c>
      <c r="L3" s="15" t="s">
        <v>55</v>
      </c>
      <c r="M3" s="15" t="s">
        <v>1</v>
      </c>
      <c r="N3" s="15"/>
      <c r="O3" s="15" t="s">
        <v>54</v>
      </c>
      <c r="P3" s="15" t="s">
        <v>54</v>
      </c>
      <c r="Q3" s="15" t="s">
        <v>54</v>
      </c>
      <c r="R3" s="15" t="s">
        <v>54</v>
      </c>
      <c r="S3" s="15" t="s">
        <v>60</v>
      </c>
      <c r="T3" s="15" t="s">
        <v>54</v>
      </c>
      <c r="U3" s="15" t="s">
        <v>54</v>
      </c>
      <c r="V3" s="15">
        <f>(6.28+6.26+6.29)/3</f>
        <v>6.2766666666666664</v>
      </c>
      <c r="W3" s="15"/>
      <c r="X3" s="15">
        <f>(4.17+4.19+4.17)/3</f>
        <v>4.1766666666666667</v>
      </c>
      <c r="Y3" s="15"/>
      <c r="Z3" s="15">
        <f>(0.198+0.196+0.2)/3</f>
        <v>0.19800000000000004</v>
      </c>
      <c r="AA3" s="15"/>
      <c r="AB3" s="15">
        <f>(0.0015+0.0028+0.0017)/3</f>
        <v>2E-3</v>
      </c>
      <c r="AC3" s="15"/>
      <c r="AD3" s="42">
        <f>(0.168+0.166+0.169)/3</f>
        <v>0.16766666666666666</v>
      </c>
      <c r="AE3" s="15"/>
      <c r="AF3" s="15">
        <f>(0.013+0.013+0.016)/3</f>
        <v>1.3999999999999999E-2</v>
      </c>
      <c r="AG3" s="15"/>
      <c r="AH3" s="15">
        <f>(0.0043+0.0055+0.0045)/3</f>
        <v>4.7666666666666664E-3</v>
      </c>
      <c r="AI3" s="15"/>
      <c r="AJ3" s="15" t="s">
        <v>64</v>
      </c>
      <c r="AK3" s="15"/>
      <c r="AL3" s="15">
        <v>89.4</v>
      </c>
      <c r="AM3" s="15"/>
      <c r="AN3" s="29">
        <v>43811</v>
      </c>
      <c r="AO3" s="30"/>
      <c r="AP3" s="30"/>
      <c r="AQ3" s="30"/>
      <c r="AR3" s="30" t="s">
        <v>61</v>
      </c>
      <c r="AS3" s="30">
        <v>43852</v>
      </c>
      <c r="AT3" s="30">
        <v>43913</v>
      </c>
      <c r="AU3" s="30"/>
      <c r="AV3" s="30"/>
      <c r="AW3" s="31"/>
      <c r="AX3" s="28" t="s">
        <v>62</v>
      </c>
      <c r="AY3" s="33" t="s">
        <v>50</v>
      </c>
      <c r="AZ3" s="15"/>
      <c r="BA3" s="29">
        <v>43874</v>
      </c>
      <c r="BB3" s="29" t="s">
        <v>69</v>
      </c>
    </row>
    <row r="4" spans="1:54" s="1" customFormat="1" ht="409.6" customHeight="1" x14ac:dyDescent="0.4">
      <c r="A4" s="9">
        <v>10525</v>
      </c>
      <c r="B4" s="25" t="s">
        <v>39</v>
      </c>
      <c r="C4" s="2"/>
      <c r="D4" s="2"/>
      <c r="E4" s="15">
        <v>1900</v>
      </c>
      <c r="F4" s="15">
        <v>916</v>
      </c>
      <c r="G4" s="15">
        <v>5410</v>
      </c>
      <c r="H4" s="15" t="s">
        <v>1</v>
      </c>
      <c r="I4" s="15" t="s">
        <v>1</v>
      </c>
      <c r="J4" s="15" t="s">
        <v>2</v>
      </c>
      <c r="K4" s="15" t="s">
        <v>2</v>
      </c>
      <c r="L4" s="15" t="s">
        <v>1</v>
      </c>
      <c r="M4" s="15">
        <v>2</v>
      </c>
      <c r="N4" s="15" t="s">
        <v>59</v>
      </c>
      <c r="O4" s="15" t="s">
        <v>23</v>
      </c>
      <c r="P4" s="15" t="s">
        <v>23</v>
      </c>
      <c r="Q4" s="15" t="s">
        <v>23</v>
      </c>
      <c r="R4" s="15" t="s">
        <v>23</v>
      </c>
      <c r="S4" s="15" t="s">
        <v>23</v>
      </c>
      <c r="T4" s="15" t="s">
        <v>23</v>
      </c>
      <c r="U4" s="15" t="s">
        <v>23</v>
      </c>
      <c r="V4" s="15">
        <v>6.29</v>
      </c>
      <c r="W4" s="15">
        <v>6.32</v>
      </c>
      <c r="X4" s="15">
        <v>4.07</v>
      </c>
      <c r="Y4" s="15">
        <v>4.07</v>
      </c>
      <c r="Z4" s="15">
        <v>0.14499999999999999</v>
      </c>
      <c r="AA4" s="15">
        <v>0.14299999999999999</v>
      </c>
      <c r="AB4" s="15" t="s">
        <v>64</v>
      </c>
      <c r="AC4" s="15">
        <v>1.1999999999999999E-3</v>
      </c>
      <c r="AD4" s="15">
        <v>0.18</v>
      </c>
      <c r="AE4" s="15">
        <v>0.186</v>
      </c>
      <c r="AF4" s="15">
        <v>1.7999999999999999E-2</v>
      </c>
      <c r="AG4" s="15">
        <v>0.02</v>
      </c>
      <c r="AH4" s="15">
        <v>9.2999999999999992E-3</v>
      </c>
      <c r="AI4" s="15">
        <v>0.01</v>
      </c>
      <c r="AJ4" s="15" t="s">
        <v>64</v>
      </c>
      <c r="AK4" s="15" t="s">
        <v>64</v>
      </c>
      <c r="AL4" s="15">
        <v>89.5</v>
      </c>
      <c r="AM4" s="15">
        <v>89.5</v>
      </c>
      <c r="AN4" s="29">
        <v>43817</v>
      </c>
      <c r="AO4" s="30"/>
      <c r="AP4" s="30"/>
      <c r="AQ4" s="31"/>
      <c r="AR4" s="30"/>
      <c r="AS4" s="30"/>
      <c r="AT4" s="31"/>
      <c r="AU4" s="30"/>
      <c r="AV4" s="30"/>
      <c r="AW4" s="31"/>
      <c r="AX4" s="28" t="s">
        <v>75</v>
      </c>
      <c r="AY4" s="33" t="s">
        <v>51</v>
      </c>
      <c r="AZ4" s="15"/>
      <c r="BA4" s="29">
        <v>43874</v>
      </c>
      <c r="BB4" s="29" t="s">
        <v>69</v>
      </c>
    </row>
    <row r="5" spans="1:54" s="1" customFormat="1" ht="409.6" customHeight="1" x14ac:dyDescent="0.4">
      <c r="A5" s="9">
        <v>10641</v>
      </c>
      <c r="B5" s="25" t="s">
        <v>39</v>
      </c>
      <c r="C5" s="2"/>
      <c r="D5" s="2"/>
      <c r="E5" s="15">
        <v>2233</v>
      </c>
      <c r="F5" s="15">
        <v>908</v>
      </c>
      <c r="G5" s="15">
        <v>6330</v>
      </c>
      <c r="H5" s="15" t="s">
        <v>1</v>
      </c>
      <c r="I5" s="15" t="s">
        <v>1</v>
      </c>
      <c r="J5" s="15" t="s">
        <v>2</v>
      </c>
      <c r="K5" s="15" t="s">
        <v>2</v>
      </c>
      <c r="L5" s="15" t="s">
        <v>2</v>
      </c>
      <c r="M5" s="15">
        <v>2</v>
      </c>
      <c r="N5" s="41" t="s">
        <v>57</v>
      </c>
      <c r="O5" s="15" t="s">
        <v>63</v>
      </c>
      <c r="P5" s="15" t="s">
        <v>63</v>
      </c>
      <c r="Q5" s="15" t="s">
        <v>63</v>
      </c>
      <c r="R5" s="15" t="s">
        <v>63</v>
      </c>
      <c r="S5" s="15" t="s">
        <v>63</v>
      </c>
      <c r="T5" s="15" t="s">
        <v>63</v>
      </c>
      <c r="U5" s="15" t="s">
        <v>63</v>
      </c>
      <c r="V5" s="15">
        <v>6.28</v>
      </c>
      <c r="W5" s="15">
        <v>6.39</v>
      </c>
      <c r="X5" s="15">
        <v>4.0599999999999996</v>
      </c>
      <c r="Y5" s="15">
        <v>4.0199999999999996</v>
      </c>
      <c r="Z5" s="15">
        <v>0.18</v>
      </c>
      <c r="AA5" s="15">
        <v>0.17</v>
      </c>
      <c r="AB5" s="15">
        <v>1.1000000000000001E-3</v>
      </c>
      <c r="AC5" s="15">
        <v>1.2999999999999999E-3</v>
      </c>
      <c r="AD5" s="15">
        <v>0.16</v>
      </c>
      <c r="AE5" s="15">
        <v>0.17</v>
      </c>
      <c r="AF5" s="15">
        <v>1.4E-2</v>
      </c>
      <c r="AG5" s="15">
        <v>1.4E-2</v>
      </c>
      <c r="AH5" s="15">
        <v>5.0000000000000001E-3</v>
      </c>
      <c r="AI5" s="15">
        <v>6.0000000000000001E-3</v>
      </c>
      <c r="AJ5" s="15" t="s">
        <v>64</v>
      </c>
      <c r="AK5" s="15" t="s">
        <v>64</v>
      </c>
      <c r="AL5" s="15">
        <v>89.2</v>
      </c>
      <c r="AM5" s="15">
        <v>89.1</v>
      </c>
      <c r="AN5" s="40">
        <v>43873</v>
      </c>
      <c r="AO5" s="30"/>
      <c r="AP5" s="30"/>
      <c r="AQ5" s="31"/>
      <c r="AR5" s="30"/>
      <c r="AS5" s="30"/>
      <c r="AT5" s="31"/>
      <c r="AU5" s="30"/>
      <c r="AV5" s="30"/>
      <c r="AW5" s="31"/>
      <c r="AX5" s="28" t="s">
        <v>74</v>
      </c>
      <c r="AY5" s="33" t="s">
        <v>52</v>
      </c>
      <c r="AZ5" s="43">
        <v>43874</v>
      </c>
      <c r="BA5" s="29">
        <v>43878</v>
      </c>
      <c r="BB5" s="29" t="s">
        <v>69</v>
      </c>
    </row>
    <row r="6" spans="1:54" s="1" customFormat="1" ht="409.6" customHeight="1" x14ac:dyDescent="0.4">
      <c r="A6" s="9">
        <v>10642</v>
      </c>
      <c r="B6" s="25" t="s">
        <v>39</v>
      </c>
      <c r="C6" s="2"/>
      <c r="D6" s="2"/>
      <c r="E6" s="15">
        <v>2525</v>
      </c>
      <c r="F6" s="15">
        <v>908</v>
      </c>
      <c r="G6" s="15">
        <v>7145</v>
      </c>
      <c r="H6" s="15" t="s">
        <v>1</v>
      </c>
      <c r="I6" s="15" t="s">
        <v>1</v>
      </c>
      <c r="J6" s="15" t="s">
        <v>2</v>
      </c>
      <c r="K6" s="15" t="s">
        <v>2</v>
      </c>
      <c r="L6" s="15" t="s">
        <v>2</v>
      </c>
      <c r="M6" s="15">
        <v>2</v>
      </c>
      <c r="N6" s="15"/>
      <c r="O6" s="15" t="s">
        <v>23</v>
      </c>
      <c r="P6" s="15" t="s">
        <v>23</v>
      </c>
      <c r="Q6" s="15" t="s">
        <v>23</v>
      </c>
      <c r="R6" s="15" t="s">
        <v>54</v>
      </c>
      <c r="S6" s="15" t="s">
        <v>63</v>
      </c>
      <c r="T6" s="15" t="s">
        <v>23</v>
      </c>
      <c r="U6" s="15" t="s">
        <v>23</v>
      </c>
      <c r="V6" s="15">
        <v>6.43</v>
      </c>
      <c r="W6" s="15">
        <v>6.36</v>
      </c>
      <c r="X6" s="15">
        <v>4.29</v>
      </c>
      <c r="Y6" s="15">
        <v>4.17</v>
      </c>
      <c r="Z6" s="15">
        <v>0.19</v>
      </c>
      <c r="AA6" s="15">
        <v>0.2</v>
      </c>
      <c r="AB6" s="15">
        <v>1.2999999999999999E-3</v>
      </c>
      <c r="AC6" s="15">
        <v>1.1999999999999999E-3</v>
      </c>
      <c r="AD6" s="15">
        <v>0.18</v>
      </c>
      <c r="AE6" s="15">
        <v>0.19</v>
      </c>
      <c r="AF6" s="15">
        <v>1.7000000000000001E-2</v>
      </c>
      <c r="AG6" s="15">
        <v>1.4E-2</v>
      </c>
      <c r="AH6" s="15">
        <v>4.0000000000000001E-3</v>
      </c>
      <c r="AI6" s="15">
        <v>6.0000000000000001E-3</v>
      </c>
      <c r="AJ6" s="15" t="s">
        <v>64</v>
      </c>
      <c r="AK6" s="15" t="s">
        <v>64</v>
      </c>
      <c r="AL6" s="15">
        <v>88.8</v>
      </c>
      <c r="AM6" s="15">
        <v>89</v>
      </c>
      <c r="AN6" s="40">
        <v>43873</v>
      </c>
      <c r="AO6" s="30" t="s">
        <v>65</v>
      </c>
      <c r="AP6" s="30"/>
      <c r="AQ6" s="44"/>
      <c r="AR6" s="30" t="s">
        <v>79</v>
      </c>
      <c r="AS6" s="45"/>
      <c r="AT6" s="31"/>
      <c r="AU6" s="30"/>
      <c r="AV6" s="30"/>
      <c r="AW6" s="31"/>
      <c r="AX6" s="28" t="s">
        <v>67</v>
      </c>
      <c r="AY6" s="33" t="s">
        <v>52</v>
      </c>
      <c r="AZ6" s="15"/>
      <c r="BA6" s="29">
        <v>43873</v>
      </c>
      <c r="BB6" s="29" t="s">
        <v>69</v>
      </c>
    </row>
    <row r="7" spans="1:54" s="1" customFormat="1" ht="409.6" customHeight="1" x14ac:dyDescent="0.4">
      <c r="A7" s="19">
        <v>10643</v>
      </c>
      <c r="B7" s="24" t="s">
        <v>39</v>
      </c>
      <c r="C7" s="2"/>
      <c r="D7" s="2"/>
      <c r="E7" s="15">
        <v>2626</v>
      </c>
      <c r="F7" s="15">
        <v>909</v>
      </c>
      <c r="G7" s="15">
        <v>7455</v>
      </c>
      <c r="H7" s="15" t="s">
        <v>2</v>
      </c>
      <c r="I7" s="15" t="s">
        <v>1</v>
      </c>
      <c r="J7" s="15" t="s">
        <v>2</v>
      </c>
      <c r="K7" s="15" t="s">
        <v>2</v>
      </c>
      <c r="L7" s="15" t="s">
        <v>2</v>
      </c>
      <c r="M7" s="15">
        <v>2</v>
      </c>
      <c r="N7" s="28" t="s">
        <v>72</v>
      </c>
      <c r="O7" s="15" t="s">
        <v>63</v>
      </c>
      <c r="P7" s="15" t="s">
        <v>63</v>
      </c>
      <c r="Q7" s="15" t="s">
        <v>63</v>
      </c>
      <c r="R7" s="15" t="s">
        <v>54</v>
      </c>
      <c r="S7" s="15" t="s">
        <v>63</v>
      </c>
      <c r="T7" s="15" t="s">
        <v>63</v>
      </c>
      <c r="U7" s="15" t="s">
        <v>63</v>
      </c>
      <c r="V7" s="15">
        <v>6.35</v>
      </c>
      <c r="W7" s="15">
        <v>6.22</v>
      </c>
      <c r="X7" s="15">
        <v>4.17</v>
      </c>
      <c r="Y7" s="15">
        <v>4.1500000000000004</v>
      </c>
      <c r="Z7" s="15">
        <v>0.19</v>
      </c>
      <c r="AA7" s="15">
        <v>0.2</v>
      </c>
      <c r="AB7" s="15">
        <v>1.4E-3</v>
      </c>
      <c r="AC7" s="15">
        <v>1.4E-3</v>
      </c>
      <c r="AD7" s="15">
        <v>0.19</v>
      </c>
      <c r="AE7" s="15">
        <v>0.2</v>
      </c>
      <c r="AF7" s="15">
        <v>1.4999999999999999E-2</v>
      </c>
      <c r="AG7" s="15">
        <v>1.4E-2</v>
      </c>
      <c r="AH7" s="15">
        <v>7.0000000000000001E-3</v>
      </c>
      <c r="AI7" s="15">
        <v>8.0000000000000002E-3</v>
      </c>
      <c r="AJ7" s="15" t="s">
        <v>64</v>
      </c>
      <c r="AK7" s="15" t="s">
        <v>64</v>
      </c>
      <c r="AL7" s="15">
        <v>89</v>
      </c>
      <c r="AM7" s="15">
        <v>89.1</v>
      </c>
      <c r="AN7" s="40">
        <v>43860</v>
      </c>
      <c r="AO7" s="30"/>
      <c r="AP7" s="30"/>
      <c r="AQ7" s="31"/>
      <c r="AR7" s="30"/>
      <c r="AS7" s="30"/>
      <c r="AT7" s="31"/>
      <c r="AU7" s="30"/>
      <c r="AV7" s="30"/>
      <c r="AW7" s="31"/>
      <c r="AX7" s="28" t="s">
        <v>58</v>
      </c>
      <c r="AY7" s="33" t="s">
        <v>52</v>
      </c>
      <c r="AZ7" s="15"/>
      <c r="BA7" s="29">
        <v>43873</v>
      </c>
      <c r="BB7" s="29" t="s">
        <v>69</v>
      </c>
    </row>
    <row r="8" spans="1:54" s="1" customFormat="1" ht="409.5" customHeight="1" x14ac:dyDescent="0.4">
      <c r="A8" s="9">
        <v>10645</v>
      </c>
      <c r="B8" s="25" t="s">
        <v>39</v>
      </c>
      <c r="C8" s="21"/>
      <c r="D8" s="20"/>
      <c r="E8" s="15">
        <v>2240</v>
      </c>
      <c r="F8" s="15">
        <v>903</v>
      </c>
      <c r="G8" s="15">
        <v>6360</v>
      </c>
      <c r="H8" s="15" t="s">
        <v>1</v>
      </c>
      <c r="I8" s="15" t="s">
        <v>1</v>
      </c>
      <c r="J8" s="15" t="s">
        <v>2</v>
      </c>
      <c r="K8" s="15" t="s">
        <v>2</v>
      </c>
      <c r="L8" s="15" t="s">
        <v>2</v>
      </c>
      <c r="M8" s="15">
        <v>2</v>
      </c>
      <c r="N8" s="15"/>
      <c r="O8" s="15" t="s">
        <v>23</v>
      </c>
      <c r="P8" s="15" t="s">
        <v>23</v>
      </c>
      <c r="Q8" s="15" t="s">
        <v>23</v>
      </c>
      <c r="R8" s="15" t="s">
        <v>54</v>
      </c>
      <c r="S8" s="15" t="s">
        <v>63</v>
      </c>
      <c r="T8" s="15" t="s">
        <v>23</v>
      </c>
      <c r="U8" s="15" t="s">
        <v>23</v>
      </c>
      <c r="V8" s="15" t="s">
        <v>23</v>
      </c>
      <c r="W8" s="15" t="s">
        <v>23</v>
      </c>
      <c r="X8" s="15" t="s">
        <v>23</v>
      </c>
      <c r="Y8" s="15" t="s">
        <v>23</v>
      </c>
      <c r="Z8" s="15" t="s">
        <v>23</v>
      </c>
      <c r="AA8" s="15" t="s">
        <v>23</v>
      </c>
      <c r="AB8" s="15" t="s">
        <v>23</v>
      </c>
      <c r="AC8" s="15" t="s">
        <v>23</v>
      </c>
      <c r="AD8" s="15" t="s">
        <v>23</v>
      </c>
      <c r="AE8" s="15" t="s">
        <v>23</v>
      </c>
      <c r="AF8" s="15" t="s">
        <v>23</v>
      </c>
      <c r="AG8" s="15" t="s">
        <v>23</v>
      </c>
      <c r="AH8" s="15" t="s">
        <v>23</v>
      </c>
      <c r="AI8" s="15" t="s">
        <v>23</v>
      </c>
      <c r="AJ8" s="15" t="s">
        <v>23</v>
      </c>
      <c r="AK8" s="15" t="s">
        <v>23</v>
      </c>
      <c r="AL8" s="15" t="s">
        <v>23</v>
      </c>
      <c r="AM8" s="15" t="s">
        <v>23</v>
      </c>
      <c r="AN8" s="32">
        <v>43880</v>
      </c>
      <c r="AO8" s="30"/>
      <c r="AP8" s="30"/>
      <c r="AQ8" s="31"/>
      <c r="AR8" s="30"/>
      <c r="AS8" s="30"/>
      <c r="AT8" s="31"/>
      <c r="AU8" s="30"/>
      <c r="AV8" s="30"/>
      <c r="AW8" s="31"/>
      <c r="AX8" s="28" t="s">
        <v>66</v>
      </c>
      <c r="AY8" s="33" t="s">
        <v>73</v>
      </c>
      <c r="AZ8" s="15"/>
      <c r="BA8" s="29">
        <v>43873</v>
      </c>
      <c r="BB8" s="29" t="s">
        <v>69</v>
      </c>
    </row>
    <row r="9" spans="1:54" s="1" customFormat="1" ht="409.6" customHeight="1" x14ac:dyDescent="0.4">
      <c r="A9" s="10">
        <v>10647</v>
      </c>
      <c r="B9" s="26" t="s">
        <v>39</v>
      </c>
      <c r="C9" s="2"/>
      <c r="D9" s="2"/>
      <c r="E9" s="15">
        <v>2513</v>
      </c>
      <c r="F9" s="15">
        <v>915</v>
      </c>
      <c r="G9" s="15">
        <v>7115</v>
      </c>
      <c r="H9" s="15" t="s">
        <v>1</v>
      </c>
      <c r="I9" s="15" t="s">
        <v>1</v>
      </c>
      <c r="J9" s="15" t="s">
        <v>2</v>
      </c>
      <c r="K9" s="15" t="s">
        <v>2</v>
      </c>
      <c r="L9" s="15" t="s">
        <v>2</v>
      </c>
      <c r="M9" s="15">
        <v>4</v>
      </c>
      <c r="N9" s="15"/>
      <c r="O9" s="15" t="s">
        <v>54</v>
      </c>
      <c r="P9" s="15" t="s">
        <v>54</v>
      </c>
      <c r="Q9" s="15" t="s">
        <v>63</v>
      </c>
      <c r="R9" s="15" t="s">
        <v>63</v>
      </c>
      <c r="S9" s="15" t="s">
        <v>63</v>
      </c>
      <c r="T9" s="15" t="s">
        <v>63</v>
      </c>
      <c r="U9" s="15" t="s">
        <v>54</v>
      </c>
      <c r="V9" s="15">
        <v>6.19</v>
      </c>
      <c r="W9" s="15">
        <v>6.22</v>
      </c>
      <c r="X9" s="15">
        <v>4.13</v>
      </c>
      <c r="Y9" s="15">
        <v>4.1399999999999997</v>
      </c>
      <c r="Z9" s="15">
        <v>0.19</v>
      </c>
      <c r="AA9" s="15">
        <v>0.18</v>
      </c>
      <c r="AB9" s="15">
        <v>1.1999999999999999E-3</v>
      </c>
      <c r="AC9" s="15">
        <v>1E-3</v>
      </c>
      <c r="AD9" s="15">
        <v>0.16</v>
      </c>
      <c r="AE9" s="15">
        <v>0.18</v>
      </c>
      <c r="AF9" s="15">
        <v>0.01</v>
      </c>
      <c r="AG9" s="15">
        <v>0.01</v>
      </c>
      <c r="AH9" s="15">
        <v>4.0000000000000001E-3</v>
      </c>
      <c r="AI9" s="15">
        <v>4.0000000000000001E-3</v>
      </c>
      <c r="AJ9" s="15" t="s">
        <v>64</v>
      </c>
      <c r="AK9" s="15" t="s">
        <v>64</v>
      </c>
      <c r="AL9" s="15">
        <v>89.2</v>
      </c>
      <c r="AM9" s="15">
        <v>89.2</v>
      </c>
      <c r="AN9" s="40">
        <v>43874</v>
      </c>
      <c r="AO9" s="30"/>
      <c r="AP9" s="30"/>
      <c r="AQ9" s="31"/>
      <c r="AR9" s="30"/>
      <c r="AS9" s="30"/>
      <c r="AT9" s="31"/>
      <c r="AU9" s="30"/>
      <c r="AV9" s="30"/>
      <c r="AW9" s="31"/>
      <c r="AX9" s="28" t="s">
        <v>76</v>
      </c>
      <c r="AY9" s="33" t="s">
        <v>53</v>
      </c>
      <c r="AZ9" s="15"/>
      <c r="BA9" s="29">
        <v>43874</v>
      </c>
      <c r="BB9" s="29" t="s">
        <v>69</v>
      </c>
    </row>
    <row r="10" spans="1:54" s="1" customFormat="1" ht="409.6" customHeight="1" x14ac:dyDescent="0.4">
      <c r="A10" s="10">
        <v>10648</v>
      </c>
      <c r="B10" s="26" t="s">
        <v>39</v>
      </c>
      <c r="C10" s="2"/>
      <c r="D10" s="2"/>
      <c r="E10" s="15">
        <v>2600</v>
      </c>
      <c r="F10" s="15">
        <v>910</v>
      </c>
      <c r="G10" s="15">
        <v>7375</v>
      </c>
      <c r="H10" s="15" t="s">
        <v>1</v>
      </c>
      <c r="I10" s="15" t="s">
        <v>1</v>
      </c>
      <c r="J10" s="15" t="s">
        <v>2</v>
      </c>
      <c r="K10" s="15" t="s">
        <v>2</v>
      </c>
      <c r="L10" s="15" t="s">
        <v>2</v>
      </c>
      <c r="M10" s="15">
        <v>4</v>
      </c>
      <c r="N10" s="15"/>
      <c r="O10" s="15" t="s">
        <v>54</v>
      </c>
      <c r="P10" s="15" t="s">
        <v>54</v>
      </c>
      <c r="Q10" s="15" t="s">
        <v>63</v>
      </c>
      <c r="R10" s="15" t="s">
        <v>63</v>
      </c>
      <c r="S10" s="15" t="s">
        <v>63</v>
      </c>
      <c r="T10" s="15" t="s">
        <v>63</v>
      </c>
      <c r="U10" s="15" t="s">
        <v>54</v>
      </c>
      <c r="V10" s="15">
        <v>6.33</v>
      </c>
      <c r="W10" s="15">
        <v>6.16</v>
      </c>
      <c r="X10" s="15">
        <v>4.2300000000000004</v>
      </c>
      <c r="Y10" s="15">
        <v>4.0599999999999996</v>
      </c>
      <c r="Z10" s="15">
        <v>0.21</v>
      </c>
      <c r="AA10" s="15">
        <v>0.17</v>
      </c>
      <c r="AB10" s="15">
        <v>1.1999999999999999E-3</v>
      </c>
      <c r="AC10" s="15">
        <v>1.2999999999999999E-3</v>
      </c>
      <c r="AD10" s="15">
        <v>0.17</v>
      </c>
      <c r="AE10" s="15">
        <v>0.17</v>
      </c>
      <c r="AF10" s="15">
        <v>0.01</v>
      </c>
      <c r="AG10" s="15">
        <v>1.2E-2</v>
      </c>
      <c r="AH10" s="15">
        <v>5.0000000000000001E-3</v>
      </c>
      <c r="AI10" s="15">
        <v>5.0000000000000001E-3</v>
      </c>
      <c r="AJ10" s="15" t="s">
        <v>64</v>
      </c>
      <c r="AK10" s="15" t="s">
        <v>64</v>
      </c>
      <c r="AL10" s="15">
        <v>89</v>
      </c>
      <c r="AM10" s="15">
        <v>89.3</v>
      </c>
      <c r="AN10" s="40">
        <v>43874</v>
      </c>
      <c r="AO10" s="30"/>
      <c r="AP10" s="30"/>
      <c r="AQ10" s="31"/>
      <c r="AR10" s="30"/>
      <c r="AS10" s="30"/>
      <c r="AT10" s="31"/>
      <c r="AU10" s="30"/>
      <c r="AV10" s="30"/>
      <c r="AW10" s="31"/>
      <c r="AX10" s="28" t="s">
        <v>76</v>
      </c>
      <c r="AY10" s="33" t="s">
        <v>52</v>
      </c>
      <c r="AZ10" s="15"/>
      <c r="BA10" s="29">
        <v>43873</v>
      </c>
      <c r="BB10" s="29" t="s">
        <v>69</v>
      </c>
    </row>
    <row r="11" spans="1:54" s="1" customFormat="1" ht="409.5" customHeight="1" x14ac:dyDescent="0.4">
      <c r="A11" s="9">
        <v>10652</v>
      </c>
      <c r="B11" s="25" t="s">
        <v>39</v>
      </c>
      <c r="C11" s="2"/>
      <c r="D11" s="2"/>
      <c r="E11" s="15">
        <v>2585</v>
      </c>
      <c r="F11" s="15">
        <v>900</v>
      </c>
      <c r="G11" s="15">
        <v>7328</v>
      </c>
      <c r="H11" s="15" t="s">
        <v>1</v>
      </c>
      <c r="I11" s="15" t="s">
        <v>1</v>
      </c>
      <c r="J11" s="15" t="s">
        <v>2</v>
      </c>
      <c r="K11" s="15" t="s">
        <v>2</v>
      </c>
      <c r="L11" s="15" t="s">
        <v>2</v>
      </c>
      <c r="M11" s="15">
        <v>2</v>
      </c>
      <c r="N11" s="41" t="s">
        <v>57</v>
      </c>
      <c r="O11" s="15" t="s">
        <v>63</v>
      </c>
      <c r="P11" s="15" t="s">
        <v>63</v>
      </c>
      <c r="Q11" s="15" t="s">
        <v>63</v>
      </c>
      <c r="R11" s="15" t="s">
        <v>63</v>
      </c>
      <c r="S11" s="15" t="s">
        <v>63</v>
      </c>
      <c r="T11" s="15" t="s">
        <v>63</v>
      </c>
      <c r="U11" s="15" t="s">
        <v>63</v>
      </c>
      <c r="V11" s="15">
        <v>6.14</v>
      </c>
      <c r="W11" s="15">
        <v>6.13</v>
      </c>
      <c r="X11" s="15">
        <v>3.95</v>
      </c>
      <c r="Y11" s="15">
        <v>3.95</v>
      </c>
      <c r="Z11" s="15">
        <v>0.17</v>
      </c>
      <c r="AA11" s="15">
        <v>0.15</v>
      </c>
      <c r="AB11" s="15">
        <v>1.1999999999999999E-3</v>
      </c>
      <c r="AC11" s="15">
        <v>1.2999999999999999E-3</v>
      </c>
      <c r="AD11" s="15">
        <v>0.18</v>
      </c>
      <c r="AE11" s="15">
        <v>0.19</v>
      </c>
      <c r="AF11" s="15">
        <v>2.7E-2</v>
      </c>
      <c r="AG11" s="15">
        <v>2.3E-2</v>
      </c>
      <c r="AH11" s="15">
        <v>5.0000000000000001E-3</v>
      </c>
      <c r="AI11" s="15">
        <v>6.0000000000000001E-3</v>
      </c>
      <c r="AJ11" s="15" t="s">
        <v>64</v>
      </c>
      <c r="AK11" s="15" t="s">
        <v>64</v>
      </c>
      <c r="AL11" s="15">
        <v>89.4</v>
      </c>
      <c r="AM11" s="15">
        <v>89.4</v>
      </c>
      <c r="AN11" s="40">
        <v>43874</v>
      </c>
      <c r="AO11" s="30"/>
      <c r="AP11" s="30"/>
      <c r="AQ11" s="31"/>
      <c r="AR11" s="30"/>
      <c r="AS11" s="30"/>
      <c r="AT11" s="31"/>
      <c r="AU11" s="30"/>
      <c r="AV11" s="30"/>
      <c r="AW11" s="31"/>
      <c r="AX11" s="28" t="s">
        <v>74</v>
      </c>
      <c r="AY11" s="33" t="s">
        <v>52</v>
      </c>
      <c r="AZ11" s="15"/>
      <c r="BA11" s="29">
        <v>43878</v>
      </c>
      <c r="BB11" s="29" t="s">
        <v>69</v>
      </c>
    </row>
    <row r="12" spans="1:54" s="1" customFormat="1" ht="409.5" customHeight="1" x14ac:dyDescent="0.4">
      <c r="A12" s="9">
        <v>10653</v>
      </c>
      <c r="B12" s="25" t="s">
        <v>39</v>
      </c>
      <c r="C12" s="2"/>
      <c r="D12" s="2"/>
      <c r="E12" s="15">
        <v>2421</v>
      </c>
      <c r="F12" s="15">
        <v>906</v>
      </c>
      <c r="G12" s="15">
        <v>6835</v>
      </c>
      <c r="H12" s="15" t="s">
        <v>2</v>
      </c>
      <c r="I12" s="15" t="s">
        <v>1</v>
      </c>
      <c r="J12" s="15" t="s">
        <v>2</v>
      </c>
      <c r="K12" s="15" t="s">
        <v>2</v>
      </c>
      <c r="L12" s="15" t="s">
        <v>2</v>
      </c>
      <c r="M12" s="15">
        <v>2</v>
      </c>
      <c r="N12" s="15"/>
      <c r="O12" s="15" t="s">
        <v>63</v>
      </c>
      <c r="P12" s="15" t="s">
        <v>63</v>
      </c>
      <c r="Q12" s="15" t="s">
        <v>63</v>
      </c>
      <c r="R12" s="15" t="s">
        <v>54</v>
      </c>
      <c r="S12" s="15" t="s">
        <v>63</v>
      </c>
      <c r="T12" s="15" t="s">
        <v>63</v>
      </c>
      <c r="U12" s="15" t="s">
        <v>63</v>
      </c>
      <c r="V12" s="15">
        <v>6.38</v>
      </c>
      <c r="W12" s="15">
        <v>6.22</v>
      </c>
      <c r="X12" s="15">
        <v>4.3499999999999996</v>
      </c>
      <c r="Y12" s="15">
        <v>3.97</v>
      </c>
      <c r="Z12" s="15">
        <v>0.19</v>
      </c>
      <c r="AA12" s="15">
        <v>0.17</v>
      </c>
      <c r="AB12" s="15">
        <v>2E-3</v>
      </c>
      <c r="AC12" s="15">
        <v>1E-3</v>
      </c>
      <c r="AD12" s="15">
        <v>0.17</v>
      </c>
      <c r="AE12" s="15">
        <v>0.18</v>
      </c>
      <c r="AF12" s="15">
        <v>2.1999999999999999E-2</v>
      </c>
      <c r="AG12" s="15">
        <v>1.9E-3</v>
      </c>
      <c r="AH12" s="15">
        <v>6.0000000000000001E-3</v>
      </c>
      <c r="AI12" s="15">
        <v>6.0000000000000001E-3</v>
      </c>
      <c r="AJ12" s="15" t="s">
        <v>64</v>
      </c>
      <c r="AK12" s="15" t="s">
        <v>64</v>
      </c>
      <c r="AL12" s="15">
        <v>88.8</v>
      </c>
      <c r="AM12" s="15">
        <v>89.3</v>
      </c>
      <c r="AN12" s="40">
        <v>43874</v>
      </c>
      <c r="AO12" s="30"/>
      <c r="AP12" s="30"/>
      <c r="AQ12" s="31"/>
      <c r="AR12" s="30"/>
      <c r="AS12" s="30"/>
      <c r="AT12" s="31"/>
      <c r="AU12" s="30"/>
      <c r="AV12" s="30"/>
      <c r="AW12" s="31"/>
      <c r="AX12" s="28" t="s">
        <v>77</v>
      </c>
      <c r="AY12" s="33" t="s">
        <v>53</v>
      </c>
      <c r="AZ12" s="15"/>
      <c r="BA12" s="29">
        <v>43878</v>
      </c>
      <c r="BB12" s="29" t="s">
        <v>69</v>
      </c>
    </row>
    <row r="13" spans="1:54" s="1" customFormat="1" ht="409.5" customHeight="1" x14ac:dyDescent="0.4">
      <c r="A13" s="9">
        <v>10664</v>
      </c>
      <c r="B13" s="25" t="s">
        <v>39</v>
      </c>
      <c r="C13" s="2"/>
      <c r="D13" s="2"/>
      <c r="E13" s="15" t="s">
        <v>23</v>
      </c>
      <c r="F13" s="15" t="s">
        <v>23</v>
      </c>
      <c r="G13" s="15" t="s">
        <v>23</v>
      </c>
      <c r="H13" s="15" t="s">
        <v>1</v>
      </c>
      <c r="I13" s="15" t="s">
        <v>1</v>
      </c>
      <c r="J13" s="15" t="s">
        <v>2</v>
      </c>
      <c r="K13" s="15" t="s">
        <v>2</v>
      </c>
      <c r="L13" s="15" t="s">
        <v>2</v>
      </c>
      <c r="M13" s="15">
        <v>2</v>
      </c>
      <c r="N13" s="41" t="s">
        <v>57</v>
      </c>
      <c r="O13" s="15" t="s">
        <v>23</v>
      </c>
      <c r="P13" s="15" t="s">
        <v>23</v>
      </c>
      <c r="Q13" s="15" t="s">
        <v>23</v>
      </c>
      <c r="R13" s="15" t="s">
        <v>23</v>
      </c>
      <c r="S13" s="15" t="s">
        <v>23</v>
      </c>
      <c r="T13" s="15" t="s">
        <v>23</v>
      </c>
      <c r="U13" s="15" t="s">
        <v>23</v>
      </c>
      <c r="V13" s="15" t="s">
        <v>23</v>
      </c>
      <c r="W13" s="15" t="s">
        <v>23</v>
      </c>
      <c r="X13" s="15" t="s">
        <v>23</v>
      </c>
      <c r="Y13" s="15" t="s">
        <v>23</v>
      </c>
      <c r="Z13" s="15" t="s">
        <v>23</v>
      </c>
      <c r="AA13" s="15" t="s">
        <v>23</v>
      </c>
      <c r="AB13" s="15" t="s">
        <v>23</v>
      </c>
      <c r="AC13" s="15" t="s">
        <v>23</v>
      </c>
      <c r="AD13" s="15" t="s">
        <v>23</v>
      </c>
      <c r="AE13" s="15" t="s">
        <v>23</v>
      </c>
      <c r="AF13" s="15" t="s">
        <v>23</v>
      </c>
      <c r="AG13" s="15" t="s">
        <v>23</v>
      </c>
      <c r="AH13" s="15" t="s">
        <v>23</v>
      </c>
      <c r="AI13" s="15" t="s">
        <v>23</v>
      </c>
      <c r="AJ13" s="15" t="s">
        <v>23</v>
      </c>
      <c r="AK13" s="15" t="s">
        <v>23</v>
      </c>
      <c r="AL13" s="15" t="s">
        <v>23</v>
      </c>
      <c r="AM13" s="15" t="s">
        <v>23</v>
      </c>
      <c r="AN13" s="32">
        <v>43880</v>
      </c>
      <c r="AO13" s="30"/>
      <c r="AP13" s="30"/>
      <c r="AQ13" s="31"/>
      <c r="AR13" s="30"/>
      <c r="AS13" s="30"/>
      <c r="AT13" s="31"/>
      <c r="AU13" s="30"/>
      <c r="AV13" s="30"/>
      <c r="AW13" s="31"/>
      <c r="AX13" s="28" t="s">
        <v>74</v>
      </c>
      <c r="AY13" s="33" t="s">
        <v>73</v>
      </c>
      <c r="AZ13" s="15"/>
      <c r="BA13" s="29">
        <v>43873</v>
      </c>
      <c r="BB13" s="29" t="s">
        <v>70</v>
      </c>
    </row>
    <row r="14" spans="1:54" s="1" customFormat="1" ht="409.6" customHeight="1" x14ac:dyDescent="0.4">
      <c r="A14" s="10">
        <v>10665</v>
      </c>
      <c r="B14" s="26" t="s">
        <v>39</v>
      </c>
      <c r="C14" s="21" t="s">
        <v>35</v>
      </c>
      <c r="D14" s="20" t="s">
        <v>35</v>
      </c>
      <c r="E14" s="15">
        <v>2630</v>
      </c>
      <c r="F14" s="15">
        <v>900</v>
      </c>
      <c r="G14" s="15">
        <v>7450</v>
      </c>
      <c r="H14" s="15" t="s">
        <v>1</v>
      </c>
      <c r="I14" s="15" t="s">
        <v>1</v>
      </c>
      <c r="J14" s="15" t="s">
        <v>2</v>
      </c>
      <c r="K14" s="15" t="s">
        <v>2</v>
      </c>
      <c r="L14" s="15" t="s">
        <v>2</v>
      </c>
      <c r="M14" s="15">
        <v>4</v>
      </c>
      <c r="N14" s="15"/>
      <c r="O14" s="15" t="s">
        <v>23</v>
      </c>
      <c r="P14" s="15" t="s">
        <v>23</v>
      </c>
      <c r="Q14" s="15" t="s">
        <v>23</v>
      </c>
      <c r="R14" s="15" t="s">
        <v>23</v>
      </c>
      <c r="S14" s="15" t="s">
        <v>23</v>
      </c>
      <c r="T14" s="15" t="s">
        <v>23</v>
      </c>
      <c r="U14" s="15" t="s">
        <v>23</v>
      </c>
      <c r="V14" s="15" t="s">
        <v>23</v>
      </c>
      <c r="W14" s="15" t="s">
        <v>23</v>
      </c>
      <c r="X14" s="15" t="s">
        <v>23</v>
      </c>
      <c r="Y14" s="15" t="s">
        <v>23</v>
      </c>
      <c r="Z14" s="15" t="s">
        <v>23</v>
      </c>
      <c r="AA14" s="15" t="s">
        <v>23</v>
      </c>
      <c r="AB14" s="15" t="s">
        <v>23</v>
      </c>
      <c r="AC14" s="15" t="s">
        <v>23</v>
      </c>
      <c r="AD14" s="15" t="s">
        <v>23</v>
      </c>
      <c r="AE14" s="15" t="s">
        <v>23</v>
      </c>
      <c r="AF14" s="15" t="s">
        <v>23</v>
      </c>
      <c r="AG14" s="15" t="s">
        <v>23</v>
      </c>
      <c r="AH14" s="15" t="s">
        <v>23</v>
      </c>
      <c r="AI14" s="15" t="s">
        <v>23</v>
      </c>
      <c r="AJ14" s="15" t="s">
        <v>23</v>
      </c>
      <c r="AK14" s="15" t="s">
        <v>23</v>
      </c>
      <c r="AL14" s="15" t="s">
        <v>23</v>
      </c>
      <c r="AM14" s="15" t="s">
        <v>23</v>
      </c>
      <c r="AN14" s="32">
        <v>43880</v>
      </c>
      <c r="AO14" s="30"/>
      <c r="AP14" s="30"/>
      <c r="AQ14" s="31"/>
      <c r="AR14" s="30"/>
      <c r="AS14" s="30"/>
      <c r="AT14" s="31"/>
      <c r="AU14" s="30"/>
      <c r="AV14" s="30"/>
      <c r="AW14" s="31"/>
      <c r="AX14" s="28" t="s">
        <v>71</v>
      </c>
      <c r="AY14" s="33" t="s">
        <v>53</v>
      </c>
      <c r="AZ14" s="15"/>
      <c r="BA14" s="29">
        <v>43873</v>
      </c>
      <c r="BB14" s="29" t="s">
        <v>70</v>
      </c>
    </row>
    <row r="15" spans="1:54" s="1" customFormat="1" ht="384" x14ac:dyDescent="0.4">
      <c r="A15" s="10">
        <v>10666</v>
      </c>
      <c r="B15" s="26" t="s">
        <v>39</v>
      </c>
      <c r="C15" s="21"/>
      <c r="D15" s="20"/>
      <c r="E15" s="15">
        <v>2590</v>
      </c>
      <c r="F15" s="15">
        <v>912</v>
      </c>
      <c r="G15" s="15">
        <v>7325</v>
      </c>
      <c r="H15" s="15" t="s">
        <v>1</v>
      </c>
      <c r="I15" s="15" t="s">
        <v>1</v>
      </c>
      <c r="J15" s="15" t="s">
        <v>2</v>
      </c>
      <c r="K15" s="15" t="s">
        <v>2</v>
      </c>
      <c r="L15" s="15" t="s">
        <v>2</v>
      </c>
      <c r="M15" s="15">
        <v>4</v>
      </c>
      <c r="N15" s="15"/>
      <c r="O15" s="15" t="s">
        <v>54</v>
      </c>
      <c r="P15" s="15" t="s">
        <v>54</v>
      </c>
      <c r="Q15" s="15" t="s">
        <v>63</v>
      </c>
      <c r="R15" s="15" t="s">
        <v>54</v>
      </c>
      <c r="S15" s="15" t="s">
        <v>63</v>
      </c>
      <c r="T15" s="15" t="s">
        <v>63</v>
      </c>
      <c r="U15" s="15" t="s">
        <v>54</v>
      </c>
      <c r="V15" s="15">
        <v>6.1</v>
      </c>
      <c r="W15" s="15">
        <v>6.24</v>
      </c>
      <c r="X15" s="15">
        <v>4.22</v>
      </c>
      <c r="Y15" s="15">
        <v>4.22</v>
      </c>
      <c r="Z15" s="15">
        <v>0.2</v>
      </c>
      <c r="AA15" s="15">
        <v>0.18</v>
      </c>
      <c r="AB15" s="15">
        <v>1.8E-3</v>
      </c>
      <c r="AC15" s="15">
        <v>2.0999999999999999E-3</v>
      </c>
      <c r="AD15" s="15">
        <v>0.18</v>
      </c>
      <c r="AE15" s="15">
        <v>0.18</v>
      </c>
      <c r="AF15" s="15">
        <v>1.2999999999999999E-2</v>
      </c>
      <c r="AG15" s="15" t="s">
        <v>112</v>
      </c>
      <c r="AH15" s="15">
        <v>4.0000000000000001E-3</v>
      </c>
      <c r="AI15" s="15">
        <v>6.0000000000000001E-3</v>
      </c>
      <c r="AJ15" s="15" t="s">
        <v>64</v>
      </c>
      <c r="AK15" s="15" t="s">
        <v>64</v>
      </c>
      <c r="AL15" s="15">
        <v>89.2</v>
      </c>
      <c r="AM15" s="15">
        <v>89.1</v>
      </c>
      <c r="AN15" s="40">
        <v>43874</v>
      </c>
      <c r="AO15" s="30"/>
      <c r="AP15" s="30"/>
      <c r="AQ15" s="31"/>
      <c r="AR15" s="30"/>
      <c r="AS15" s="30"/>
      <c r="AT15" s="31"/>
      <c r="AU15" s="30"/>
      <c r="AV15" s="30"/>
      <c r="AW15" s="31"/>
      <c r="AX15" s="28" t="s">
        <v>113</v>
      </c>
      <c r="AY15" s="33" t="s">
        <v>53</v>
      </c>
      <c r="AZ15" s="15"/>
      <c r="BA15" s="29">
        <v>43878</v>
      </c>
      <c r="BB15" s="29" t="s">
        <v>69</v>
      </c>
    </row>
  </sheetData>
  <mergeCells count="14">
    <mergeCell ref="AO1:AQ1"/>
    <mergeCell ref="O1:U1"/>
    <mergeCell ref="E1:M1"/>
    <mergeCell ref="AU1:AW1"/>
    <mergeCell ref="AR1:AT1"/>
    <mergeCell ref="AH1:AI1"/>
    <mergeCell ref="AJ1:AK1"/>
    <mergeCell ref="AL1:AM1"/>
    <mergeCell ref="AF1:AG1"/>
    <mergeCell ref="V1:W1"/>
    <mergeCell ref="X1:Y1"/>
    <mergeCell ref="Z1:AA1"/>
    <mergeCell ref="AB1:AC1"/>
    <mergeCell ref="AD1:AE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2"/>
  <sheetViews>
    <sheetView zoomScale="60" zoomScaleNormal="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2" sqref="A12"/>
    </sheetView>
  </sheetViews>
  <sheetFormatPr baseColWidth="10" defaultColWidth="11" defaultRowHeight="52.2" x14ac:dyDescent="0.4"/>
  <cols>
    <col min="1" max="2" width="14.09765625" style="53" customWidth="1"/>
    <col min="3" max="3" width="121.09765625" style="48" customWidth="1"/>
    <col min="4" max="4" width="39.09765625" style="48" customWidth="1"/>
    <col min="5" max="5" width="13.59765625" style="48" bestFit="1" customWidth="1"/>
    <col min="6" max="6" width="13.09765625" style="48" bestFit="1" customWidth="1"/>
    <col min="7" max="7" width="14.5" style="48" bestFit="1" customWidth="1"/>
    <col min="8" max="8" width="14.8984375" style="48" customWidth="1"/>
    <col min="9" max="9" width="14.5" style="48" customWidth="1"/>
    <col min="10" max="10" width="17.59765625" style="48" customWidth="1"/>
    <col min="11" max="11" width="12.59765625" style="48" customWidth="1"/>
    <col min="12" max="12" width="13.09765625" style="48" customWidth="1"/>
    <col min="13" max="13" width="11.3984375" style="48" bestFit="1" customWidth="1"/>
    <col min="14" max="14" width="20.8984375" style="48" bestFit="1" customWidth="1"/>
    <col min="15" max="17" width="13.09765625" style="54" customWidth="1"/>
    <col min="18" max="18" width="16.59765625" style="54" customWidth="1"/>
    <col min="19" max="19" width="13.09765625" style="54" customWidth="1"/>
    <col min="20" max="21" width="14.09765625" style="54" bestFit="1" customWidth="1"/>
    <col min="22" max="39" width="8.59765625" style="48" customWidth="1"/>
    <col min="40" max="40" width="37.8984375" style="49" bestFit="1" customWidth="1"/>
    <col min="41" max="41" width="37.59765625" style="49" bestFit="1" customWidth="1"/>
    <col min="42" max="42" width="34.5" style="49" bestFit="1" customWidth="1"/>
    <col min="43" max="43" width="34.5" style="48" bestFit="1" customWidth="1"/>
    <col min="44" max="44" width="37.59765625" style="49" bestFit="1" customWidth="1"/>
    <col min="45" max="45" width="29" style="49" bestFit="1" customWidth="1"/>
    <col min="46" max="46" width="34.5" style="48" bestFit="1" customWidth="1"/>
    <col min="47" max="47" width="17.3984375" style="49" bestFit="1" customWidth="1"/>
    <col min="48" max="48" width="24.09765625" style="49" bestFit="1" customWidth="1"/>
    <col min="49" max="49" width="63.3984375" style="48" bestFit="1" customWidth="1"/>
    <col min="50" max="50" width="48.3984375" style="48" customWidth="1"/>
    <col min="51" max="51" width="86.59765625" style="48" bestFit="1" customWidth="1"/>
    <col min="52" max="52" width="17.8984375" style="48" customWidth="1"/>
    <col min="53" max="53" width="35.3984375" style="48" bestFit="1" customWidth="1"/>
    <col min="54" max="54" width="21.3984375" style="48" customWidth="1"/>
    <col min="55" max="16384" width="11" style="48"/>
  </cols>
  <sheetData>
    <row r="1" spans="1:55" ht="101.4" thickBot="1" x14ac:dyDescent="0.45">
      <c r="B1" s="46" t="str">
        <f>COUNTIF(B3:B37,"Lingot")&amp; "L"</f>
        <v>0L</v>
      </c>
      <c r="C1" s="47"/>
      <c r="E1" s="81" t="s">
        <v>47</v>
      </c>
      <c r="F1" s="81"/>
      <c r="G1" s="81"/>
      <c r="H1" s="81"/>
      <c r="I1" s="81"/>
      <c r="J1" s="81"/>
      <c r="K1" s="81"/>
      <c r="L1" s="81"/>
      <c r="M1" s="81"/>
      <c r="N1" s="21"/>
      <c r="O1" s="82" t="s">
        <v>13</v>
      </c>
      <c r="P1" s="82"/>
      <c r="Q1" s="82"/>
      <c r="R1" s="82"/>
      <c r="S1" s="82"/>
      <c r="T1" s="82"/>
      <c r="U1" s="82"/>
      <c r="V1" s="79" t="s">
        <v>29</v>
      </c>
      <c r="W1" s="80"/>
      <c r="X1" s="79" t="s">
        <v>30</v>
      </c>
      <c r="Y1" s="80"/>
      <c r="Z1" s="79" t="s">
        <v>31</v>
      </c>
      <c r="AA1" s="80"/>
      <c r="AB1" s="79" t="s">
        <v>41</v>
      </c>
      <c r="AC1" s="80"/>
      <c r="AD1" s="79" t="s">
        <v>42</v>
      </c>
      <c r="AE1" s="80"/>
      <c r="AF1" s="79" t="s">
        <v>32</v>
      </c>
      <c r="AG1" s="80"/>
      <c r="AH1" s="79" t="s">
        <v>43</v>
      </c>
      <c r="AI1" s="80"/>
      <c r="AJ1" s="79" t="s">
        <v>33</v>
      </c>
      <c r="AK1" s="80"/>
      <c r="AL1" s="79" t="s">
        <v>34</v>
      </c>
      <c r="AM1" s="80"/>
      <c r="AO1" s="83" t="s">
        <v>25</v>
      </c>
      <c r="AP1" s="84"/>
      <c r="AQ1" s="85"/>
      <c r="AR1" s="83" t="s">
        <v>24</v>
      </c>
      <c r="AS1" s="84"/>
      <c r="AT1" s="85"/>
      <c r="AU1" s="83" t="s">
        <v>26</v>
      </c>
      <c r="AV1" s="84"/>
      <c r="AW1" s="85"/>
    </row>
    <row r="2" spans="1:55" s="50" customFormat="1" ht="73.8" x14ac:dyDescent="0.4">
      <c r="A2" s="55" t="s">
        <v>0</v>
      </c>
      <c r="B2" s="56" t="s">
        <v>45</v>
      </c>
      <c r="C2" s="57" t="s">
        <v>6</v>
      </c>
      <c r="D2" s="58" t="s">
        <v>5</v>
      </c>
      <c r="E2" s="59" t="s">
        <v>3</v>
      </c>
      <c r="F2" s="59" t="s">
        <v>7</v>
      </c>
      <c r="G2" s="59" t="s">
        <v>8</v>
      </c>
      <c r="H2" s="60" t="s">
        <v>15</v>
      </c>
      <c r="I2" s="60" t="s">
        <v>16</v>
      </c>
      <c r="J2" s="61" t="s">
        <v>9</v>
      </c>
      <c r="K2" s="61" t="s">
        <v>10</v>
      </c>
      <c r="L2" s="61" t="s">
        <v>11</v>
      </c>
      <c r="M2" s="61" t="s">
        <v>14</v>
      </c>
      <c r="N2" s="62" t="s">
        <v>56</v>
      </c>
      <c r="O2" s="63" t="s">
        <v>17</v>
      </c>
      <c r="P2" s="63" t="s">
        <v>18</v>
      </c>
      <c r="Q2" s="63" t="s">
        <v>19</v>
      </c>
      <c r="R2" s="63" t="s">
        <v>48</v>
      </c>
      <c r="S2" s="63" t="s">
        <v>20</v>
      </c>
      <c r="T2" s="63" t="s">
        <v>21</v>
      </c>
      <c r="U2" s="63" t="s">
        <v>22</v>
      </c>
      <c r="V2" s="64" t="s">
        <v>27</v>
      </c>
      <c r="W2" s="64" t="s">
        <v>28</v>
      </c>
      <c r="X2" s="64" t="s">
        <v>27</v>
      </c>
      <c r="Y2" s="64" t="s">
        <v>28</v>
      </c>
      <c r="Z2" s="64" t="s">
        <v>27</v>
      </c>
      <c r="AA2" s="64" t="s">
        <v>28</v>
      </c>
      <c r="AB2" s="64" t="s">
        <v>27</v>
      </c>
      <c r="AC2" s="64" t="s">
        <v>28</v>
      </c>
      <c r="AD2" s="64" t="s">
        <v>27</v>
      </c>
      <c r="AE2" s="64" t="s">
        <v>28</v>
      </c>
      <c r="AF2" s="64" t="s">
        <v>27</v>
      </c>
      <c r="AG2" s="64" t="s">
        <v>28</v>
      </c>
      <c r="AH2" s="64" t="s">
        <v>27</v>
      </c>
      <c r="AI2" s="64" t="s">
        <v>28</v>
      </c>
      <c r="AJ2" s="64" t="s">
        <v>27</v>
      </c>
      <c r="AK2" s="64" t="s">
        <v>28</v>
      </c>
      <c r="AL2" s="64" t="s">
        <v>27</v>
      </c>
      <c r="AM2" s="64" t="s">
        <v>28</v>
      </c>
      <c r="AN2" s="65" t="s">
        <v>4</v>
      </c>
      <c r="AO2" s="66" t="s">
        <v>36</v>
      </c>
      <c r="AP2" s="66" t="s">
        <v>37</v>
      </c>
      <c r="AQ2" s="66" t="s">
        <v>38</v>
      </c>
      <c r="AR2" s="66" t="s">
        <v>36</v>
      </c>
      <c r="AS2" s="66" t="s">
        <v>78</v>
      </c>
      <c r="AT2" s="66" t="s">
        <v>38</v>
      </c>
      <c r="AU2" s="66" t="s">
        <v>36</v>
      </c>
      <c r="AV2" s="66" t="s">
        <v>37</v>
      </c>
      <c r="AW2" s="66" t="s">
        <v>38</v>
      </c>
      <c r="AX2" s="67" t="s">
        <v>12</v>
      </c>
      <c r="AY2" s="68" t="s">
        <v>49</v>
      </c>
      <c r="AZ2" s="68" t="s">
        <v>44</v>
      </c>
      <c r="BA2" s="68" t="s">
        <v>46</v>
      </c>
      <c r="BB2" s="68" t="s">
        <v>68</v>
      </c>
    </row>
    <row r="3" spans="1:55" s="51" customFormat="1" ht="45.6" x14ac:dyDescent="0.4">
      <c r="A3" s="69" t="s">
        <v>100</v>
      </c>
      <c r="B3" s="51" t="s">
        <v>107</v>
      </c>
      <c r="E3" s="70">
        <v>2355</v>
      </c>
      <c r="F3" s="70">
        <v>910</v>
      </c>
      <c r="G3" s="70">
        <v>7175</v>
      </c>
      <c r="H3" s="51" t="s">
        <v>54</v>
      </c>
      <c r="I3" s="51" t="s">
        <v>54</v>
      </c>
      <c r="J3" s="51" t="s">
        <v>63</v>
      </c>
      <c r="K3" s="51" t="s">
        <v>63</v>
      </c>
      <c r="L3" s="70" t="s">
        <v>63</v>
      </c>
      <c r="M3" s="51">
        <v>5</v>
      </c>
      <c r="N3" s="51" t="s">
        <v>57</v>
      </c>
      <c r="O3" s="51" t="s">
        <v>54</v>
      </c>
      <c r="P3" s="51" t="s">
        <v>54</v>
      </c>
      <c r="Q3" s="51" t="s">
        <v>54</v>
      </c>
      <c r="R3" s="51" t="s">
        <v>63</v>
      </c>
      <c r="S3" s="51" t="s">
        <v>54</v>
      </c>
      <c r="T3" s="51" t="s">
        <v>54</v>
      </c>
      <c r="U3" s="51" t="s">
        <v>54</v>
      </c>
      <c r="AO3" s="52" t="s">
        <v>81</v>
      </c>
      <c r="AR3" s="51" t="s">
        <v>82</v>
      </c>
      <c r="AX3" s="51" t="s">
        <v>108</v>
      </c>
      <c r="BC3" s="51" t="s">
        <v>80</v>
      </c>
    </row>
    <row r="4" spans="1:55" s="51" customFormat="1" ht="45.6" x14ac:dyDescent="0.4">
      <c r="A4" s="69" t="s">
        <v>101</v>
      </c>
      <c r="B4" s="51" t="s">
        <v>107</v>
      </c>
      <c r="E4" s="70">
        <v>2550</v>
      </c>
      <c r="F4" s="70">
        <v>909</v>
      </c>
      <c r="G4" s="70">
        <v>7215</v>
      </c>
      <c r="H4" s="51" t="s">
        <v>54</v>
      </c>
      <c r="I4" s="51" t="s">
        <v>54</v>
      </c>
      <c r="J4" s="51" t="s">
        <v>63</v>
      </c>
      <c r="K4" s="51" t="s">
        <v>63</v>
      </c>
      <c r="L4" s="70" t="s">
        <v>54</v>
      </c>
      <c r="M4" s="51">
        <v>3</v>
      </c>
      <c r="N4" s="51" t="s">
        <v>57</v>
      </c>
      <c r="O4" s="51" t="s">
        <v>63</v>
      </c>
      <c r="P4" s="51" t="s">
        <v>63</v>
      </c>
      <c r="Q4" s="51" t="s">
        <v>63</v>
      </c>
      <c r="R4" s="51" t="s">
        <v>63</v>
      </c>
      <c r="S4" s="51" t="s">
        <v>63</v>
      </c>
      <c r="T4" s="51" t="s">
        <v>63</v>
      </c>
      <c r="U4" s="51" t="s">
        <v>63</v>
      </c>
      <c r="AO4" s="52" t="s">
        <v>84</v>
      </c>
      <c r="BC4" s="51" t="s">
        <v>83</v>
      </c>
    </row>
    <row r="5" spans="1:55" s="51" customFormat="1" ht="45.6" x14ac:dyDescent="0.4">
      <c r="A5" s="69" t="s">
        <v>102</v>
      </c>
      <c r="B5" s="51" t="s">
        <v>107</v>
      </c>
      <c r="E5" s="70">
        <v>2505</v>
      </c>
      <c r="F5" s="70">
        <v>912</v>
      </c>
      <c r="G5" s="70">
        <v>7106</v>
      </c>
      <c r="H5" s="51" t="s">
        <v>54</v>
      </c>
      <c r="I5" s="51" t="s">
        <v>54</v>
      </c>
      <c r="J5" s="51" t="s">
        <v>63</v>
      </c>
      <c r="K5" s="51" t="s">
        <v>63</v>
      </c>
      <c r="L5" s="70" t="s">
        <v>54</v>
      </c>
      <c r="M5" s="51">
        <v>2</v>
      </c>
      <c r="N5" s="51" t="s">
        <v>57</v>
      </c>
      <c r="O5" s="51" t="s">
        <v>63</v>
      </c>
      <c r="P5" s="51" t="s">
        <v>63</v>
      </c>
      <c r="Q5" s="51" t="s">
        <v>63</v>
      </c>
      <c r="R5" s="51" t="s">
        <v>63</v>
      </c>
      <c r="S5" s="51" t="s">
        <v>63</v>
      </c>
      <c r="T5" s="51" t="s">
        <v>63</v>
      </c>
      <c r="U5" s="51" t="s">
        <v>63</v>
      </c>
      <c r="AO5" s="52" t="s">
        <v>86</v>
      </c>
      <c r="BC5" s="51" t="s">
        <v>85</v>
      </c>
    </row>
    <row r="6" spans="1:55" s="51" customFormat="1" ht="22.8" x14ac:dyDescent="0.4">
      <c r="A6" s="69" t="s">
        <v>103</v>
      </c>
      <c r="B6" s="51" t="s">
        <v>107</v>
      </c>
      <c r="E6" s="70">
        <v>2470</v>
      </c>
      <c r="F6" s="70">
        <v>905</v>
      </c>
      <c r="G6" s="70">
        <v>7020</v>
      </c>
      <c r="H6" s="51" t="s">
        <v>54</v>
      </c>
      <c r="I6" s="51" t="s">
        <v>54</v>
      </c>
      <c r="J6" s="51" t="s">
        <v>63</v>
      </c>
      <c r="K6" s="51" t="s">
        <v>63</v>
      </c>
      <c r="L6" s="70" t="s">
        <v>54</v>
      </c>
      <c r="M6" s="51">
        <v>2</v>
      </c>
      <c r="N6" s="51" t="s">
        <v>57</v>
      </c>
      <c r="O6" s="51" t="s">
        <v>63</v>
      </c>
      <c r="P6" s="51" t="s">
        <v>63</v>
      </c>
      <c r="Q6" s="51" t="s">
        <v>63</v>
      </c>
      <c r="R6" s="51" t="s">
        <v>63</v>
      </c>
      <c r="S6" s="51" t="s">
        <v>63</v>
      </c>
      <c r="T6" s="51" t="s">
        <v>63</v>
      </c>
      <c r="U6" s="51" t="s">
        <v>63</v>
      </c>
      <c r="AO6" s="52" t="s">
        <v>88</v>
      </c>
      <c r="BC6" s="51" t="s">
        <v>87</v>
      </c>
    </row>
    <row r="7" spans="1:55" s="51" customFormat="1" ht="22.8" x14ac:dyDescent="0.4">
      <c r="A7" s="69" t="s">
        <v>104</v>
      </c>
      <c r="B7" s="51" t="s">
        <v>107</v>
      </c>
      <c r="E7" s="70">
        <v>2475</v>
      </c>
      <c r="F7" s="70">
        <v>910</v>
      </c>
      <c r="G7" s="70">
        <v>7030</v>
      </c>
      <c r="H7" s="51" t="s">
        <v>54</v>
      </c>
      <c r="I7" s="51" t="s">
        <v>54</v>
      </c>
      <c r="J7" s="51" t="s">
        <v>63</v>
      </c>
      <c r="K7" s="51" t="s">
        <v>63</v>
      </c>
      <c r="L7" s="70" t="s">
        <v>23</v>
      </c>
      <c r="M7" s="51">
        <v>2</v>
      </c>
      <c r="N7" s="51" t="s">
        <v>57</v>
      </c>
      <c r="O7" s="51" t="s">
        <v>63</v>
      </c>
      <c r="P7" s="51" t="s">
        <v>63</v>
      </c>
      <c r="Q7" s="51" t="s">
        <v>63</v>
      </c>
      <c r="R7" s="51" t="s">
        <v>63</v>
      </c>
      <c r="S7" s="51" t="s">
        <v>63</v>
      </c>
      <c r="T7" s="51" t="s">
        <v>63</v>
      </c>
      <c r="U7" s="51" t="s">
        <v>63</v>
      </c>
      <c r="AO7" s="52" t="s">
        <v>90</v>
      </c>
      <c r="BC7" s="51" t="s">
        <v>89</v>
      </c>
    </row>
    <row r="8" spans="1:55" s="51" customFormat="1" ht="22.8" x14ac:dyDescent="0.4">
      <c r="A8" s="69" t="s">
        <v>105</v>
      </c>
      <c r="B8" s="51" t="s">
        <v>107</v>
      </c>
      <c r="E8" s="70">
        <v>2440</v>
      </c>
      <c r="F8" s="70">
        <v>914</v>
      </c>
      <c r="G8" s="70">
        <v>6985</v>
      </c>
      <c r="H8" s="51" t="s">
        <v>54</v>
      </c>
      <c r="I8" s="51" t="s">
        <v>54</v>
      </c>
      <c r="J8" s="51" t="s">
        <v>63</v>
      </c>
      <c r="K8" s="51" t="s">
        <v>63</v>
      </c>
      <c r="L8" s="70" t="s">
        <v>54</v>
      </c>
      <c r="M8" s="51">
        <v>2</v>
      </c>
      <c r="N8" s="51" t="s">
        <v>109</v>
      </c>
      <c r="O8" s="51" t="s">
        <v>63</v>
      </c>
      <c r="P8" s="51" t="s">
        <v>63</v>
      </c>
      <c r="Q8" s="51" t="s">
        <v>63</v>
      </c>
      <c r="R8" s="51" t="s">
        <v>63</v>
      </c>
      <c r="S8" s="51" t="s">
        <v>63</v>
      </c>
      <c r="T8" s="51" t="s">
        <v>63</v>
      </c>
      <c r="U8" s="51" t="s">
        <v>63</v>
      </c>
      <c r="AO8" s="52" t="s">
        <v>92</v>
      </c>
      <c r="AR8" s="51" t="s">
        <v>93</v>
      </c>
      <c r="BC8" s="51" t="s">
        <v>91</v>
      </c>
    </row>
    <row r="9" spans="1:55" s="51" customFormat="1" ht="91.2" x14ac:dyDescent="0.4">
      <c r="A9" s="69" t="s">
        <v>106</v>
      </c>
      <c r="B9" s="51" t="s">
        <v>107</v>
      </c>
      <c r="E9" s="70">
        <v>1973</v>
      </c>
      <c r="F9" s="70">
        <v>908</v>
      </c>
      <c r="G9" s="70">
        <v>5680</v>
      </c>
      <c r="H9" s="51" t="s">
        <v>54</v>
      </c>
      <c r="I9" s="51" t="s">
        <v>54</v>
      </c>
      <c r="J9" s="52" t="s">
        <v>110</v>
      </c>
      <c r="K9" s="51" t="s">
        <v>63</v>
      </c>
      <c r="L9" s="70" t="s">
        <v>23</v>
      </c>
      <c r="M9" s="51">
        <v>2</v>
      </c>
      <c r="N9" s="51" t="s">
        <v>72</v>
      </c>
      <c r="O9" s="51" t="s">
        <v>63</v>
      </c>
      <c r="P9" s="51" t="s">
        <v>63</v>
      </c>
      <c r="Q9" s="51" t="s">
        <v>63</v>
      </c>
      <c r="R9" s="51" t="s">
        <v>63</v>
      </c>
      <c r="S9" s="51" t="s">
        <v>63</v>
      </c>
      <c r="T9" s="51" t="s">
        <v>63</v>
      </c>
      <c r="U9" s="51" t="s">
        <v>23</v>
      </c>
      <c r="AO9" s="52" t="s">
        <v>95</v>
      </c>
      <c r="AR9" s="51" t="s">
        <v>93</v>
      </c>
      <c r="BC9" s="51" t="s">
        <v>94</v>
      </c>
    </row>
    <row r="10" spans="1:55" s="51" customFormat="1" ht="22.8" x14ac:dyDescent="0.4">
      <c r="A10" s="71">
        <v>10635</v>
      </c>
      <c r="B10" s="51" t="s">
        <v>107</v>
      </c>
      <c r="E10" s="51">
        <v>2583</v>
      </c>
      <c r="F10" s="51">
        <v>911</v>
      </c>
      <c r="G10" s="51">
        <v>7310</v>
      </c>
      <c r="H10" s="51" t="s">
        <v>54</v>
      </c>
      <c r="I10" s="51" t="s">
        <v>54</v>
      </c>
      <c r="J10" s="51" t="s">
        <v>63</v>
      </c>
      <c r="K10" s="51" t="s">
        <v>63</v>
      </c>
      <c r="L10" s="51" t="s">
        <v>63</v>
      </c>
      <c r="M10" s="51">
        <v>2</v>
      </c>
      <c r="N10" s="51" t="s">
        <v>111</v>
      </c>
      <c r="O10" s="51" t="s">
        <v>63</v>
      </c>
      <c r="P10" s="51" t="s">
        <v>63</v>
      </c>
      <c r="Q10" s="51" t="s">
        <v>63</v>
      </c>
      <c r="R10" s="51" t="s">
        <v>63</v>
      </c>
      <c r="S10" s="51" t="s">
        <v>63</v>
      </c>
      <c r="T10" s="51" t="s">
        <v>63</v>
      </c>
      <c r="U10" s="51" t="s">
        <v>23</v>
      </c>
      <c r="AO10" s="52" t="s">
        <v>97</v>
      </c>
      <c r="AR10" s="51" t="s">
        <v>97</v>
      </c>
      <c r="BC10" s="51" t="s">
        <v>96</v>
      </c>
    </row>
    <row r="11" spans="1:55" s="51" customFormat="1" ht="22.8" x14ac:dyDescent="0.4">
      <c r="A11" s="69">
        <v>10628</v>
      </c>
      <c r="B11" s="51" t="s">
        <v>107</v>
      </c>
      <c r="E11" s="51">
        <v>2490</v>
      </c>
      <c r="F11" s="51">
        <v>909</v>
      </c>
      <c r="G11" s="51">
        <v>7085</v>
      </c>
      <c r="H11" s="51" t="s">
        <v>54</v>
      </c>
      <c r="I11" s="51" t="s">
        <v>54</v>
      </c>
      <c r="J11" s="51" t="s">
        <v>63</v>
      </c>
      <c r="K11" s="51" t="s">
        <v>63</v>
      </c>
      <c r="L11" s="51" t="s">
        <v>63</v>
      </c>
      <c r="M11" s="51">
        <v>2</v>
      </c>
      <c r="N11" s="51" t="s">
        <v>57</v>
      </c>
      <c r="O11" s="51" t="s">
        <v>63</v>
      </c>
      <c r="P11" s="51" t="s">
        <v>63</v>
      </c>
      <c r="Q11" s="51" t="s">
        <v>63</v>
      </c>
      <c r="R11" s="51" t="s">
        <v>63</v>
      </c>
      <c r="S11" s="51" t="s">
        <v>63</v>
      </c>
      <c r="T11" s="51" t="s">
        <v>63</v>
      </c>
      <c r="U11" s="51" t="s">
        <v>63</v>
      </c>
      <c r="AO11" s="52" t="s">
        <v>90</v>
      </c>
      <c r="BC11" s="51" t="s">
        <v>98</v>
      </c>
    </row>
    <row r="12" spans="1:55" s="51" customFormat="1" ht="22.8" x14ac:dyDescent="0.4">
      <c r="A12" s="69">
        <v>10627</v>
      </c>
      <c r="B12" s="51" t="s">
        <v>107</v>
      </c>
      <c r="E12" s="51">
        <v>2435</v>
      </c>
      <c r="F12" s="51">
        <v>905</v>
      </c>
      <c r="G12" s="51">
        <v>6880</v>
      </c>
      <c r="H12" s="51" t="s">
        <v>54</v>
      </c>
      <c r="I12" s="51" t="s">
        <v>54</v>
      </c>
      <c r="J12" s="51" t="s">
        <v>63</v>
      </c>
      <c r="K12" s="51" t="s">
        <v>63</v>
      </c>
      <c r="L12" s="51" t="s">
        <v>63</v>
      </c>
      <c r="M12" s="51">
        <v>2</v>
      </c>
      <c r="N12" s="51" t="s">
        <v>57</v>
      </c>
      <c r="O12" s="51" t="s">
        <v>63</v>
      </c>
      <c r="P12" s="51" t="s">
        <v>63</v>
      </c>
      <c r="Q12" s="51" t="s">
        <v>63</v>
      </c>
      <c r="R12" s="51" t="s">
        <v>63</v>
      </c>
      <c r="S12" s="51" t="s">
        <v>63</v>
      </c>
      <c r="T12" s="51" t="s">
        <v>63</v>
      </c>
      <c r="U12" s="51" t="s">
        <v>63</v>
      </c>
      <c r="AO12" s="52" t="s">
        <v>90</v>
      </c>
      <c r="AR12" s="51" t="s">
        <v>93</v>
      </c>
      <c r="BC12" s="51" t="s">
        <v>99</v>
      </c>
    </row>
  </sheetData>
  <mergeCells count="14">
    <mergeCell ref="AR1:AT1"/>
    <mergeCell ref="AU1:AW1"/>
    <mergeCell ref="AD1:AE1"/>
    <mergeCell ref="AF1:AG1"/>
    <mergeCell ref="AH1:AI1"/>
    <mergeCell ref="AJ1:AK1"/>
    <mergeCell ref="AL1:AM1"/>
    <mergeCell ref="AO1:AQ1"/>
    <mergeCell ref="AB1:AC1"/>
    <mergeCell ref="E1:M1"/>
    <mergeCell ref="O1:U1"/>
    <mergeCell ref="V1:W1"/>
    <mergeCell ref="X1:Y1"/>
    <mergeCell ref="Z1:AA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VAGUE 20200206</vt:lpstr>
      <vt:lpstr>UKAD_Stock</vt:lpstr>
    </vt:vector>
  </TitlesOfParts>
  <Manager>SC</Manager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Catalogue ventes</dc:title>
  <dc:creator>SANCHEZ Michael</dc:creator>
  <cp:lastModifiedBy>ESCAFFRE Jessica</cp:lastModifiedBy>
  <cp:lastPrinted>2019-11-04T16:27:42Z</cp:lastPrinted>
  <dcterms:created xsi:type="dcterms:W3CDTF">2019-09-16T10:35:14Z</dcterms:created>
  <dcterms:modified xsi:type="dcterms:W3CDTF">2020-02-17T17:56:18Z</dcterms:modified>
</cp:coreProperties>
</file>