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0548C00D-9B61-42EA-A69F-465E7B8C3CE0}" xr6:coauthVersionLast="44" xr6:coauthVersionMax="44" xr10:uidLastSave="{00000000-0000-0000-0000-000000000000}"/>
  <bookViews>
    <workbookView xWindow="6996" yWindow="1152" windowWidth="20832" windowHeight="14724" activeTab="3" xr2:uid="{00000000-000D-0000-FFFF-FFFF00000000}"/>
  </bookViews>
  <sheets>
    <sheet name="Demandes Böhler" sheetId="12" r:id="rId1"/>
    <sheet name="Demandes Mettis" sheetId="13" r:id="rId2"/>
    <sheet name="Demandes Plymouth" sheetId="14" r:id="rId3"/>
    <sheet name="Demandes Otto Fuchs" sheetId="15" r:id="rId4"/>
    <sheet name="Demandes LISI" sheetId="16" r:id="rId5"/>
    <sheet name="Demandes annulations et reports" sheetId="4" r:id="rId6"/>
    <sheet name="Demande reports LISI" sheetId="17" r:id="rId7"/>
  </sheets>
  <definedNames>
    <definedName name="_xlnm._FilterDatabase" localSheetId="6" hidden="1">'Demande reports LISI'!$A$1:$M$30</definedName>
    <definedName name="_xlnm._FilterDatabase" localSheetId="5" hidden="1">'Demandes annulations et reports'!$A$1:$P$50</definedName>
    <definedName name="data" localSheetId="6">'Demande reports LISI'!$A$1:$M$30</definedName>
    <definedName name="data">'Demandes annulations et reports'!$A$1:$P$50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6" l="1"/>
  <c r="D21" i="16"/>
  <c r="K26" i="12"/>
  <c r="J27" i="12"/>
  <c r="J26" i="12"/>
  <c r="C19" i="16"/>
  <c r="D19" i="16"/>
  <c r="E19" i="16"/>
  <c r="F19" i="16"/>
  <c r="G19" i="16"/>
  <c r="H19" i="16"/>
  <c r="I19" i="16"/>
  <c r="J19" i="16"/>
  <c r="K19" i="16"/>
  <c r="L19" i="16"/>
  <c r="B19" i="16"/>
  <c r="M16" i="16"/>
  <c r="K16" i="16"/>
  <c r="M18" i="16"/>
  <c r="M30" i="17"/>
  <c r="L30" i="17"/>
  <c r="M29" i="17"/>
  <c r="L29" i="17"/>
  <c r="M28" i="17"/>
  <c r="L28" i="17"/>
  <c r="M27" i="17"/>
  <c r="L27" i="17"/>
  <c r="M26" i="17"/>
  <c r="L26" i="17"/>
  <c r="M25" i="17"/>
  <c r="L25" i="17"/>
  <c r="M24" i="17"/>
  <c r="L24" i="17"/>
  <c r="M23" i="17"/>
  <c r="L23" i="17"/>
  <c r="M22" i="17"/>
  <c r="L22" i="17"/>
  <c r="M21" i="17"/>
  <c r="L21" i="17"/>
  <c r="M20" i="17"/>
  <c r="L20" i="17"/>
  <c r="M19" i="17"/>
  <c r="L19" i="17"/>
  <c r="M18" i="17"/>
  <c r="L18" i="17"/>
  <c r="M17" i="17"/>
  <c r="L17" i="17"/>
  <c r="M16" i="17"/>
  <c r="L16" i="17"/>
  <c r="M15" i="17"/>
  <c r="L15" i="17"/>
  <c r="M14" i="17"/>
  <c r="L14" i="17"/>
  <c r="M13" i="17"/>
  <c r="L13" i="17"/>
  <c r="M12" i="17"/>
  <c r="L12" i="17"/>
  <c r="M11" i="17"/>
  <c r="L11" i="17"/>
  <c r="M10" i="17"/>
  <c r="L10" i="17"/>
  <c r="M9" i="17"/>
  <c r="L9" i="17"/>
  <c r="M8" i="17"/>
  <c r="L8" i="17"/>
  <c r="M7" i="17"/>
  <c r="L7" i="17"/>
  <c r="M6" i="17"/>
  <c r="L6" i="17"/>
  <c r="M5" i="17"/>
  <c r="L5" i="17"/>
  <c r="M4" i="17"/>
  <c r="L4" i="17"/>
  <c r="M3" i="17"/>
  <c r="L3" i="17"/>
  <c r="M2" i="17"/>
  <c r="L2" i="17"/>
  <c r="B13" i="15" l="1"/>
  <c r="J24" i="12"/>
  <c r="N7" i="4" l="1"/>
  <c r="N8" i="4"/>
  <c r="N9" i="4"/>
  <c r="N10" i="4"/>
  <c r="N11" i="4"/>
  <c r="N12" i="4"/>
  <c r="P12" i="4"/>
  <c r="N13" i="4"/>
  <c r="P13" i="4"/>
  <c r="N14" i="4"/>
  <c r="P14" i="4"/>
  <c r="N15" i="4"/>
  <c r="P15" i="4"/>
  <c r="N16" i="4"/>
  <c r="P16" i="4"/>
  <c r="N17" i="4"/>
  <c r="P17" i="4"/>
  <c r="N18" i="4"/>
  <c r="P18" i="4"/>
  <c r="N19" i="4"/>
  <c r="P19" i="4"/>
  <c r="N20" i="4"/>
  <c r="P20" i="4"/>
  <c r="N21" i="4"/>
  <c r="P21" i="4"/>
  <c r="N22" i="4"/>
  <c r="P22" i="4"/>
  <c r="N23" i="4"/>
  <c r="P23" i="4"/>
  <c r="N24" i="4"/>
  <c r="P24" i="4"/>
  <c r="N25" i="4"/>
  <c r="P25" i="4"/>
  <c r="N26" i="4"/>
  <c r="P26" i="4"/>
  <c r="N27" i="4"/>
  <c r="P27" i="4"/>
  <c r="N28" i="4"/>
  <c r="P28" i="4"/>
  <c r="N29" i="4"/>
  <c r="P29" i="4"/>
  <c r="N30" i="4"/>
  <c r="P30" i="4"/>
  <c r="N31" i="4"/>
  <c r="P31" i="4"/>
  <c r="N32" i="4"/>
  <c r="P32" i="4"/>
  <c r="N33" i="4"/>
  <c r="P33" i="4"/>
  <c r="N34" i="4"/>
  <c r="P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</calcChain>
</file>

<file path=xl/sharedStrings.xml><?xml version="1.0" encoding="utf-8"?>
<sst xmlns="http://schemas.openxmlformats.org/spreadsheetml/2006/main" count="459" uniqueCount="109">
  <si>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</si>
  <si>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</si>
  <si>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</si>
  <si>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</si>
  <si>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</si>
  <si>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</si>
  <si>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</si>
  <si>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</si>
  <si>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type de demande</t>
  </si>
  <si>
    <t>quantité modifié 
O/N</t>
  </si>
  <si>
    <t>Nouvelle quantité</t>
  </si>
  <si>
    <t>Date initiale</t>
  </si>
  <si>
    <t>Nouvelle date</t>
  </si>
  <si>
    <t>HHI</t>
  </si>
  <si>
    <t>OTTO FUCHS</t>
  </si>
  <si>
    <t>PF05B000005</t>
  </si>
  <si>
    <t>Rond Ø150 Otto Fuchs Beta - Multiple</t>
  </si>
  <si>
    <t>NON</t>
  </si>
  <si>
    <t>S32-2020</t>
  </si>
  <si>
    <t>S09.2021</t>
  </si>
  <si>
    <t>PF05S000531</t>
  </si>
  <si>
    <t>Rond Ø200 Otto Fuchs x 35,49 Kg</t>
  </si>
  <si>
    <t>S18/29/31</t>
  </si>
  <si>
    <t>S22-2021</t>
  </si>
  <si>
    <t>S29</t>
  </si>
  <si>
    <t>S25 - 2021</t>
  </si>
  <si>
    <t>S31</t>
  </si>
  <si>
    <t>S28 - 2021</t>
  </si>
  <si>
    <t>PF05S000505</t>
  </si>
  <si>
    <t>Rond Ø250 OTTO FUCHS X 32,40Kg</t>
  </si>
  <si>
    <t>S22 - 2021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</si>
  <si>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</si>
  <si>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</si>
  <si>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</si>
  <si>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</si>
  <si>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</si>
  <si>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</si>
  <si>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</si>
  <si>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</si>
  <si>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S29 2020</t>
  </si>
  <si>
    <t>PF05PL00004</t>
  </si>
  <si>
    <t>Rond Ø209.5  PLYMOUTH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</si>
  <si>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</si>
  <si>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</si>
  <si>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</si>
  <si>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</si>
  <si>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</si>
  <si>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</si>
  <si>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</si>
  <si>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</si>
  <si>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</si>
  <si>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</si>
  <si>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</si>
  <si>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</si>
  <si>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</si>
  <si>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</si>
  <si>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</si>
  <si>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</si>
  <si>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</si>
  <si>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</si>
  <si>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</si>
  <si>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</si>
  <si>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</si>
  <si>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</si>
  <si>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</si>
  <si>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</si>
  <si>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</si>
  <si>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</si>
  <si>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</si>
  <si>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</si>
  <si>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Poste</t>
  </si>
  <si>
    <t>Total général</t>
  </si>
  <si>
    <t>Annulation</t>
  </si>
  <si>
    <t>AIRBUS</t>
  </si>
  <si>
    <t>Report</t>
  </si>
  <si>
    <t>Mois Report</t>
  </si>
  <si>
    <t>Mois Carnet</t>
  </si>
  <si>
    <t>Finalité</t>
  </si>
  <si>
    <t xml:space="preserve">Carnet </t>
  </si>
  <si>
    <t>Carnet</t>
  </si>
  <si>
    <t>Reports demandés</t>
  </si>
  <si>
    <t>Annulations demandées</t>
  </si>
  <si>
    <t>CONBID AIRBUS</t>
  </si>
  <si>
    <t>Dates en Carnet (format : Année Mois)</t>
  </si>
  <si>
    <t>Volumes en kg</t>
  </si>
  <si>
    <t>Dates Report</t>
  </si>
  <si>
    <t>Dates Report / Annulation</t>
  </si>
  <si>
    <t>Dates report</t>
  </si>
  <si>
    <t>No OA</t>
  </si>
  <si>
    <t>Contrat</t>
  </si>
  <si>
    <t>Code Article</t>
  </si>
  <si>
    <t>Nom article</t>
  </si>
  <si>
    <t>Ligne OA</t>
  </si>
  <si>
    <t>Qté cdée</t>
  </si>
  <si>
    <t>Nouvelle date prévisonnelle de livraison</t>
  </si>
  <si>
    <t>Cde UKAD</t>
  </si>
  <si>
    <t>Délai actuel</t>
  </si>
  <si>
    <t>Date Carnet</t>
  </si>
  <si>
    <t>Date report</t>
  </si>
  <si>
    <t>Airbus</t>
  </si>
  <si>
    <t xml:space="preserve">TA6V R130 </t>
  </si>
  <si>
    <t xml:space="preserve">TA6V R140 </t>
  </si>
  <si>
    <t xml:space="preserve">TA6V R200 </t>
  </si>
  <si>
    <t xml:space="preserve">TA6V R250 </t>
  </si>
  <si>
    <t>Part report demandé</t>
  </si>
  <si>
    <t>La réalité est plus complexe avec un blocage des livraisons prêtes qui n'apparaissent pas  dans les demandes de report</t>
  </si>
  <si>
    <t>Report 2021</t>
  </si>
  <si>
    <t>Carnet S2 2020</t>
  </si>
  <si>
    <t xml:space="preserve">Report sur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</si>
</sst>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\-##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3" borderId="0" xfId="0" applyFont="1" applyFill="1"/>
    <xf numFmtId="0" fontId="3" fillId="3" borderId="4" xfId="0" applyFont="1" applyFill="1" applyBorder="1"/>
    <xf numFmtId="0" fontId="3" fillId="3" borderId="5" xfId="0" applyNumberFormat="1" applyFont="1" applyFill="1" applyBorder="1"/>
    <xf numFmtId="164" fontId="0" fillId="0" borderId="0" xfId="0" applyNumberFormat="1" applyAlignment="1">
      <alignment horizontal="left"/>
    </xf>
    <xf numFmtId="165" fontId="0" fillId="0" borderId="0" xfId="1" applyNumberFormat="1" applyFont="1"/>
    <xf numFmtId="165" fontId="3" fillId="3" borderId="5" xfId="1" applyNumberFormat="1" applyFont="1" applyFill="1" applyBorder="1"/>
    <xf numFmtId="165" fontId="0" fillId="0" borderId="0" xfId="0" applyNumberFormat="1"/>
    <xf numFmtId="0" fontId="3" fillId="3" borderId="5" xfId="0" applyNumberFormat="1" applyFont="1" applyFill="1" applyBorder="1" applyAlignment="1">
      <alignment wrapText="1"/>
    </xf>
    <xf numFmtId="165" fontId="3" fillId="3" borderId="5" xfId="0" applyNumberFormat="1" applyFont="1" applyFill="1" applyBorder="1"/>
    <xf numFmtId="165" fontId="3" fillId="0" borderId="5" xfId="1" applyNumberFormat="1" applyFont="1" applyFill="1" applyBorder="1"/>
    <xf numFmtId="0" fontId="3" fillId="0" borderId="4" xfId="0" applyNumberFormat="1" applyFont="1" applyBorder="1"/>
    <xf numFmtId="165" fontId="0" fillId="0" borderId="0" xfId="0" applyNumberFormat="1" applyFill="1"/>
    <xf numFmtId="9" fontId="0" fillId="0" borderId="0" xfId="2" applyFont="1"/>
    <xf numFmtId="9" fontId="0" fillId="0" borderId="0" xfId="2" applyFont="1" applyFill="1"/>
    <xf numFmtId="4" fontId="1" fillId="0" borderId="1" xfId="0" applyNumberFormat="1" applyFont="1" applyFill="1" applyBorder="1" applyAlignment="1">
      <alignment horizontal="center"/>
    </xf>
    <xf numFmtId="164" fontId="3" fillId="4" borderId="0" xfId="0" applyNumberFormat="1" applyFont="1" applyFill="1"/>
    <xf numFmtId="0" fontId="3" fillId="4" borderId="0" xfId="0" applyFont="1" applyFill="1"/>
    <xf numFmtId="0" fontId="3" fillId="4" borderId="0" xfId="0" applyFont="1" applyFill="1" applyAlignment="1">
      <alignment wrapText="1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3" fillId="4" borderId="0" xfId="0" applyFont="1" applyFill="1" applyAlignment="1">
      <alignment horizontal="left"/>
    </xf>
    <xf numFmtId="165" fontId="3" fillId="4" borderId="0" xfId="0" applyNumberFormat="1" applyFont="1" applyFill="1"/>
    <xf numFmtId="0" fontId="0" fillId="4" borderId="0" xfId="0" applyFill="1"/>
    <xf numFmtId="165" fontId="3" fillId="4" borderId="0" xfId="1" applyNumberFormat="1" applyFont="1" applyFill="1"/>
    <xf numFmtId="0" fontId="3" fillId="0" borderId="0" xfId="0" applyFont="1" applyAlignment="1">
      <alignment wrapText="1"/>
    </xf>
    <xf numFmtId="164" fontId="0" fillId="4" borderId="0" xfId="0" applyNumberFormat="1" applyFill="1"/>
    <xf numFmtId="164" fontId="3" fillId="0" borderId="0" xfId="0" applyNumberFormat="1" applyFont="1" applyAlignment="1">
      <alignment horizontal="left"/>
    </xf>
    <xf numFmtId="0" fontId="0" fillId="4" borderId="0" xfId="0" applyFill="1" applyBorder="1"/>
    <xf numFmtId="0" fontId="3" fillId="3" borderId="0" xfId="0" applyNumberFormat="1" applyFont="1" applyFill="1" applyBorder="1" applyAlignment="1">
      <alignment wrapText="1"/>
    </xf>
    <xf numFmtId="164" fontId="3" fillId="3" borderId="4" xfId="0" applyNumberFormat="1" applyFont="1" applyFill="1" applyBorder="1"/>
    <xf numFmtId="164" fontId="3" fillId="3" borderId="5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4" fontId="6" fillId="0" borderId="7" xfId="0" applyNumberFormat="1" applyFont="1" applyBorder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14" fontId="6" fillId="5" borderId="7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7" fillId="0" borderId="9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3" fillId="4" borderId="4" xfId="0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FA46-FA66-4EC7-AF17-842530C34020}">
  <dimension ref="A1:K27"/>
  <sheetViews>
    <sheetView workbookViewId="0">
      <selection activeCell="D32" sqref="D32"/>
    </sheetView>
  </sheetViews>
  <sheetFormatPr baseColWidth="10" defaultRowHeight="14.4" x14ac:dyDescent="0.3"/>
  <cols>
    <col min="1" max="1" width="16" customWidth="1"/>
  </cols>
  <sheetData>
    <row r="1" spans="1:11" x14ac:dyDescent="0.3">
      <c r="A1" t="s">
        <v>3</v>
      </c>
      <c r="B1" t="s">
        <v>43</v>
      </c>
    </row>
    <row r="2" spans="1:11" x14ac:dyDescent="0.3">
      <c r="A2" t="s">
        <v>77</v>
      </c>
      <c r="B2" t="s">
        <v>82</v>
      </c>
    </row>
    <row r="3" spans="1:11" x14ac:dyDescent="0.3">
      <c r="A3" t="s">
        <v>84</v>
      </c>
    </row>
    <row r="4" spans="1:11" x14ac:dyDescent="0.3">
      <c r="A4" s="31"/>
      <c r="B4" s="30" t="s">
        <v>83</v>
      </c>
      <c r="C4" s="30"/>
      <c r="D4" s="30"/>
      <c r="E4" s="30"/>
      <c r="F4" s="30"/>
      <c r="G4" s="30"/>
      <c r="H4" s="30"/>
      <c r="I4" s="30"/>
      <c r="J4" s="30"/>
      <c r="K4" s="14"/>
    </row>
    <row r="5" spans="1:11" x14ac:dyDescent="0.3">
      <c r="A5" s="31" t="s">
        <v>85</v>
      </c>
      <c r="B5" s="29">
        <v>2005</v>
      </c>
      <c r="C5" s="29">
        <v>2006</v>
      </c>
      <c r="D5" s="29">
        <v>2007</v>
      </c>
      <c r="E5" s="29">
        <v>2008</v>
      </c>
      <c r="F5" s="29">
        <v>2009</v>
      </c>
      <c r="G5" s="29">
        <v>2010</v>
      </c>
      <c r="H5" s="29">
        <v>2011</v>
      </c>
      <c r="I5" s="29">
        <v>2012</v>
      </c>
      <c r="J5" s="30" t="s">
        <v>71</v>
      </c>
      <c r="K5" s="15"/>
    </row>
    <row r="6" spans="1:11" x14ac:dyDescent="0.3">
      <c r="A6" s="17">
        <v>2009</v>
      </c>
      <c r="B6" s="20"/>
      <c r="C6" s="20">
        <v>2075</v>
      </c>
      <c r="D6" s="20"/>
      <c r="E6" s="20">
        <v>3112</v>
      </c>
      <c r="F6" s="20"/>
      <c r="G6" s="20"/>
      <c r="H6" s="20"/>
      <c r="I6" s="20"/>
      <c r="J6" s="20">
        <v>5187</v>
      </c>
      <c r="K6" s="20"/>
    </row>
    <row r="7" spans="1:11" x14ac:dyDescent="0.3">
      <c r="A7" s="17">
        <v>2010</v>
      </c>
      <c r="B7" s="20"/>
      <c r="C7" s="20">
        <v>18300</v>
      </c>
      <c r="D7" s="20">
        <v>1200</v>
      </c>
      <c r="E7" s="20"/>
      <c r="F7" s="20"/>
      <c r="G7" s="20"/>
      <c r="H7" s="20"/>
      <c r="I7" s="20"/>
      <c r="J7" s="20">
        <v>19500</v>
      </c>
      <c r="K7" s="20"/>
    </row>
    <row r="8" spans="1:11" x14ac:dyDescent="0.3">
      <c r="A8" s="17">
        <v>2011</v>
      </c>
      <c r="B8" s="20"/>
      <c r="C8" s="20"/>
      <c r="D8" s="20"/>
      <c r="E8" s="20"/>
      <c r="F8" s="20"/>
      <c r="G8" s="20">
        <v>4500</v>
      </c>
      <c r="H8" s="20"/>
      <c r="I8" s="20"/>
      <c r="J8" s="20">
        <v>4500</v>
      </c>
      <c r="K8" s="20"/>
    </row>
    <row r="9" spans="1:11" x14ac:dyDescent="0.3">
      <c r="A9" s="17">
        <v>2012</v>
      </c>
      <c r="B9" s="20">
        <v>7800</v>
      </c>
      <c r="C9" s="20"/>
      <c r="D9" s="20"/>
      <c r="E9" s="20"/>
      <c r="F9" s="20"/>
      <c r="G9" s="20"/>
      <c r="H9" s="20"/>
      <c r="I9" s="20"/>
      <c r="J9" s="20">
        <v>7800</v>
      </c>
      <c r="K9" s="20"/>
    </row>
    <row r="10" spans="1:11" x14ac:dyDescent="0.3">
      <c r="A10" s="17">
        <v>2101</v>
      </c>
      <c r="B10" s="20"/>
      <c r="C10" s="20"/>
      <c r="D10" s="20"/>
      <c r="E10" s="20">
        <v>3600</v>
      </c>
      <c r="F10" s="20"/>
      <c r="G10" s="20"/>
      <c r="H10" s="20">
        <v>2700</v>
      </c>
      <c r="I10" s="20"/>
      <c r="J10" s="20">
        <v>6300</v>
      </c>
      <c r="K10" s="20"/>
    </row>
    <row r="11" spans="1:11" x14ac:dyDescent="0.3">
      <c r="A11" s="17">
        <v>2102</v>
      </c>
      <c r="B11" s="20"/>
      <c r="C11" s="20"/>
      <c r="D11" s="20"/>
      <c r="E11" s="20">
        <v>5500</v>
      </c>
      <c r="F11" s="20">
        <v>7575</v>
      </c>
      <c r="G11" s="20"/>
      <c r="H11" s="20"/>
      <c r="I11" s="20"/>
      <c r="J11" s="20">
        <v>13075</v>
      </c>
      <c r="K11" s="20"/>
    </row>
    <row r="12" spans="1:11" x14ac:dyDescent="0.3">
      <c r="A12" s="17">
        <v>2103</v>
      </c>
      <c r="B12" s="20"/>
      <c r="C12" s="20"/>
      <c r="D12" s="20"/>
      <c r="E12" s="20"/>
      <c r="F12" s="20">
        <v>1800</v>
      </c>
      <c r="G12" s="20"/>
      <c r="H12" s="20">
        <v>5780</v>
      </c>
      <c r="I12" s="20"/>
      <c r="J12" s="20">
        <v>7580</v>
      </c>
      <c r="K12" s="20"/>
    </row>
    <row r="13" spans="1:11" x14ac:dyDescent="0.3">
      <c r="A13" s="17">
        <v>2104</v>
      </c>
      <c r="B13" s="20"/>
      <c r="C13" s="20"/>
      <c r="D13" s="20"/>
      <c r="E13" s="20"/>
      <c r="F13" s="20"/>
      <c r="G13" s="20"/>
      <c r="H13" s="20">
        <v>10000</v>
      </c>
      <c r="I13" s="20"/>
      <c r="J13" s="20">
        <v>10000</v>
      </c>
      <c r="K13" s="20"/>
    </row>
    <row r="14" spans="1:11" x14ac:dyDescent="0.3">
      <c r="A14" s="17">
        <v>2106</v>
      </c>
      <c r="B14" s="20"/>
      <c r="C14" s="20"/>
      <c r="D14" s="20"/>
      <c r="E14" s="20"/>
      <c r="F14" s="20"/>
      <c r="G14" s="20"/>
      <c r="H14" s="20">
        <v>2800</v>
      </c>
      <c r="I14" s="20">
        <v>2900</v>
      </c>
      <c r="J14" s="20">
        <v>5700</v>
      </c>
      <c r="K14" s="20"/>
    </row>
    <row r="15" spans="1:11" x14ac:dyDescent="0.3">
      <c r="A15" s="17">
        <v>2107</v>
      </c>
      <c r="B15" s="20"/>
      <c r="C15" s="20"/>
      <c r="D15" s="20"/>
      <c r="E15" s="20"/>
      <c r="F15" s="20"/>
      <c r="G15" s="20"/>
      <c r="H15" s="20"/>
      <c r="I15" s="20">
        <v>2490</v>
      </c>
      <c r="J15" s="20">
        <v>2490</v>
      </c>
      <c r="K15" s="20"/>
    </row>
    <row r="16" spans="1:11" x14ac:dyDescent="0.3">
      <c r="A16" s="17">
        <v>2108</v>
      </c>
      <c r="B16" s="20"/>
      <c r="C16" s="20"/>
      <c r="D16" s="20"/>
      <c r="E16" s="20"/>
      <c r="F16" s="20"/>
      <c r="G16" s="20"/>
      <c r="H16" s="20">
        <v>4536</v>
      </c>
      <c r="I16" s="25"/>
      <c r="J16" s="20">
        <v>4536</v>
      </c>
      <c r="K16" s="20"/>
    </row>
    <row r="17" spans="1:11" x14ac:dyDescent="0.3">
      <c r="A17" s="17">
        <v>2110</v>
      </c>
      <c r="B17" s="20"/>
      <c r="C17" s="20"/>
      <c r="D17" s="20"/>
      <c r="E17" s="20"/>
      <c r="F17" s="20">
        <v>2400</v>
      </c>
      <c r="G17" s="20"/>
      <c r="H17" s="20"/>
      <c r="I17" s="20"/>
      <c r="J17" s="20">
        <v>2400</v>
      </c>
      <c r="K17" s="20"/>
    </row>
    <row r="18" spans="1:11" x14ac:dyDescent="0.3">
      <c r="A18" s="34" t="s">
        <v>71</v>
      </c>
      <c r="B18" s="35">
        <v>7800</v>
      </c>
      <c r="C18" s="35">
        <v>20375</v>
      </c>
      <c r="D18" s="35">
        <v>1200</v>
      </c>
      <c r="E18" s="35">
        <v>12212</v>
      </c>
      <c r="F18" s="35">
        <v>11775</v>
      </c>
      <c r="G18" s="35">
        <v>4500</v>
      </c>
      <c r="H18" s="35">
        <v>25816</v>
      </c>
      <c r="I18" s="35">
        <v>5390</v>
      </c>
      <c r="J18" s="35">
        <v>89068</v>
      </c>
      <c r="K18" s="22"/>
    </row>
    <row r="21" spans="1:11" x14ac:dyDescent="0.3"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3">
      <c r="A22" s="16" t="s">
        <v>79</v>
      </c>
      <c r="B22" s="19">
        <v>19800</v>
      </c>
      <c r="C22" s="19">
        <v>20375</v>
      </c>
      <c r="D22" s="19">
        <v>6680</v>
      </c>
      <c r="E22" s="19">
        <v>16712</v>
      </c>
      <c r="F22" s="19">
        <v>14155</v>
      </c>
      <c r="G22" s="19">
        <v>9300</v>
      </c>
      <c r="H22" s="19">
        <v>28672</v>
      </c>
      <c r="I22" s="19">
        <v>5390</v>
      </c>
      <c r="J22" s="19">
        <v>121084</v>
      </c>
      <c r="K22" s="23"/>
    </row>
    <row r="23" spans="1:11" x14ac:dyDescent="0.3">
      <c r="A23" s="30" t="s">
        <v>80</v>
      </c>
      <c r="B23" s="37">
        <v>7800</v>
      </c>
      <c r="C23" s="37">
        <v>20375</v>
      </c>
      <c r="D23" s="37">
        <v>1200</v>
      </c>
      <c r="E23" s="37">
        <v>12212</v>
      </c>
      <c r="F23" s="37">
        <v>11775</v>
      </c>
      <c r="G23" s="37">
        <v>4500</v>
      </c>
      <c r="H23" s="37">
        <v>25816</v>
      </c>
      <c r="I23" s="37">
        <v>5390</v>
      </c>
      <c r="J23" s="37">
        <v>89068</v>
      </c>
      <c r="K23" s="18"/>
    </row>
    <row r="24" spans="1:11" x14ac:dyDescent="0.3">
      <c r="B24" s="26">
        <v>0.39393939393939392</v>
      </c>
      <c r="C24" s="26">
        <v>1</v>
      </c>
      <c r="D24" s="26">
        <v>0.17964071856287425</v>
      </c>
      <c r="E24" s="26">
        <v>0.73073240785064619</v>
      </c>
      <c r="F24" s="26">
        <v>0.8318615330271989</v>
      </c>
      <c r="G24" s="26">
        <v>0.4838709677419355</v>
      </c>
      <c r="H24" s="26">
        <v>0.900390625</v>
      </c>
      <c r="I24" s="27">
        <v>1</v>
      </c>
      <c r="J24" s="26">
        <f>J23/J22</f>
        <v>0.73558851706253514</v>
      </c>
      <c r="K24" s="18"/>
    </row>
    <row r="26" spans="1:11" x14ac:dyDescent="0.3">
      <c r="I26" t="s">
        <v>106</v>
      </c>
      <c r="J26" s="20">
        <f>SUM(J10:J17)</f>
        <v>52081</v>
      </c>
      <c r="K26">
        <f>J26/J27</f>
        <v>0.64369847606570341</v>
      </c>
    </row>
    <row r="27" spans="1:11" x14ac:dyDescent="0.3">
      <c r="I27" t="s">
        <v>107</v>
      </c>
      <c r="J27" s="20">
        <f>SUM(D22:I22)</f>
        <v>80909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791C-C227-41F9-91BC-E1F31877A3DC}">
  <dimension ref="A1:L25"/>
  <sheetViews>
    <sheetView workbookViewId="0">
      <selection activeCell="A28" sqref="A28"/>
    </sheetView>
  </sheetViews>
  <sheetFormatPr baseColWidth="10" defaultRowHeight="14.4" x14ac:dyDescent="0.3"/>
  <cols>
    <col min="1" max="1" width="23.88671875" customWidth="1"/>
  </cols>
  <sheetData>
    <row r="1" spans="1:12" x14ac:dyDescent="0.3">
      <c r="A1" t="s">
        <v>3</v>
      </c>
      <c r="B1" t="s">
        <v>61</v>
      </c>
    </row>
    <row r="2" spans="1:12" x14ac:dyDescent="0.3">
      <c r="A2" t="s">
        <v>77</v>
      </c>
      <c r="B2" t="s">
        <v>82</v>
      </c>
    </row>
    <row r="3" spans="1:12" x14ac:dyDescent="0.3">
      <c r="A3" t="s">
        <v>84</v>
      </c>
    </row>
    <row r="4" spans="1:12" x14ac:dyDescent="0.3">
      <c r="A4" s="36"/>
      <c r="B4" s="30" t="s">
        <v>83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x14ac:dyDescent="0.3">
      <c r="A5" s="21" t="s">
        <v>86</v>
      </c>
      <c r="B5" s="39">
        <v>2002</v>
      </c>
      <c r="C5" s="39">
        <v>2004</v>
      </c>
      <c r="D5" s="39">
        <v>2005</v>
      </c>
      <c r="E5" s="39">
        <v>2006</v>
      </c>
      <c r="F5" s="39">
        <v>2007</v>
      </c>
      <c r="G5" s="39">
        <v>2008</v>
      </c>
      <c r="H5" s="39">
        <v>2009</v>
      </c>
      <c r="I5" s="39">
        <v>2010</v>
      </c>
      <c r="J5" s="39">
        <v>2011</v>
      </c>
      <c r="K5" s="39">
        <v>2012</v>
      </c>
      <c r="L5" s="36" t="s">
        <v>71</v>
      </c>
    </row>
    <row r="6" spans="1:12" x14ac:dyDescent="0.3">
      <c r="A6" s="17" t="s">
        <v>81</v>
      </c>
      <c r="B6" s="20">
        <v>690</v>
      </c>
      <c r="C6" s="20">
        <v>3626</v>
      </c>
      <c r="D6" s="20">
        <v>3000</v>
      </c>
      <c r="E6" s="20">
        <v>5190</v>
      </c>
      <c r="F6" s="20">
        <v>6178</v>
      </c>
      <c r="G6" s="20">
        <v>690</v>
      </c>
      <c r="H6" s="20">
        <v>3000</v>
      </c>
      <c r="I6" s="20">
        <v>5368</v>
      </c>
      <c r="J6" s="20">
        <v>3000</v>
      </c>
      <c r="K6" s="20">
        <v>3000</v>
      </c>
      <c r="L6" s="20">
        <v>33742</v>
      </c>
    </row>
    <row r="7" spans="1:12" x14ac:dyDescent="0.3">
      <c r="A7" s="34" t="s">
        <v>71</v>
      </c>
      <c r="B7" s="35">
        <v>690</v>
      </c>
      <c r="C7" s="35">
        <v>3626</v>
      </c>
      <c r="D7" s="35">
        <v>3000</v>
      </c>
      <c r="E7" s="35">
        <v>5190</v>
      </c>
      <c r="F7" s="35">
        <v>6178</v>
      </c>
      <c r="G7" s="35">
        <v>690</v>
      </c>
      <c r="H7" s="35">
        <v>3000</v>
      </c>
      <c r="I7" s="35">
        <v>5368</v>
      </c>
      <c r="J7" s="35">
        <v>3000</v>
      </c>
      <c r="K7" s="35">
        <v>3000</v>
      </c>
      <c r="L7" s="35">
        <v>33742</v>
      </c>
    </row>
    <row r="21" spans="1:12" x14ac:dyDescent="0.3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x14ac:dyDescent="0.3">
      <c r="A22" s="21" t="s">
        <v>79</v>
      </c>
      <c r="B22" s="19">
        <v>1380</v>
      </c>
      <c r="C22" s="19">
        <v>4678</v>
      </c>
      <c r="D22" s="19">
        <v>3690</v>
      </c>
      <c r="E22" s="19">
        <v>4500</v>
      </c>
      <c r="F22" s="19">
        <v>6178</v>
      </c>
      <c r="G22" s="19">
        <v>690</v>
      </c>
      <c r="H22" s="19">
        <v>3690</v>
      </c>
      <c r="I22" s="19">
        <v>4678</v>
      </c>
      <c r="J22" s="19">
        <v>3000</v>
      </c>
      <c r="K22" s="19">
        <v>3000</v>
      </c>
      <c r="L22" s="19">
        <v>35484</v>
      </c>
    </row>
    <row r="23" spans="1:12" x14ac:dyDescent="0.3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28.8" x14ac:dyDescent="0.3">
      <c r="A24" s="38" t="s">
        <v>81</v>
      </c>
      <c r="B24" s="18">
        <v>690</v>
      </c>
      <c r="C24" s="18">
        <v>3626</v>
      </c>
      <c r="D24" s="18">
        <v>3000</v>
      </c>
      <c r="E24" s="18">
        <v>5190</v>
      </c>
      <c r="F24" s="18">
        <v>6178</v>
      </c>
      <c r="G24" s="18">
        <v>690</v>
      </c>
      <c r="H24" s="18">
        <v>3000</v>
      </c>
      <c r="I24" s="18">
        <v>5368</v>
      </c>
      <c r="J24" s="18">
        <v>3000</v>
      </c>
      <c r="K24" s="18">
        <v>3000</v>
      </c>
      <c r="L24" s="18">
        <v>33742</v>
      </c>
    </row>
    <row r="25" spans="1:12" x14ac:dyDescent="0.3">
      <c r="L25" s="26">
        <v>0.95090745124563181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763B-0B88-4D79-B758-3CA431852B03}">
  <dimension ref="A1:F12"/>
  <sheetViews>
    <sheetView workbookViewId="0">
      <selection activeCell="D22" sqref="D22"/>
    </sheetView>
  </sheetViews>
  <sheetFormatPr baseColWidth="10" defaultRowHeight="14.4" x14ac:dyDescent="0.3"/>
  <cols>
    <col min="1" max="1" width="20.88671875" customWidth="1"/>
    <col min="2" max="2" width="11.5546875" customWidth="1"/>
  </cols>
  <sheetData>
    <row r="1" spans="1:6" x14ac:dyDescent="0.3">
      <c r="A1" t="s">
        <v>3</v>
      </c>
      <c r="B1" t="s">
        <v>32</v>
      </c>
    </row>
    <row r="2" spans="1:6" x14ac:dyDescent="0.3">
      <c r="A2" t="s">
        <v>77</v>
      </c>
      <c r="B2" t="s">
        <v>82</v>
      </c>
    </row>
    <row r="3" spans="1:6" x14ac:dyDescent="0.3">
      <c r="A3" t="s">
        <v>84</v>
      </c>
    </row>
    <row r="4" spans="1:6" x14ac:dyDescent="0.3">
      <c r="A4" s="36"/>
      <c r="B4" s="30" t="s">
        <v>83</v>
      </c>
      <c r="C4" s="36"/>
      <c r="D4" s="36"/>
      <c r="E4" s="36"/>
      <c r="F4" s="36"/>
    </row>
    <row r="5" spans="1:6" ht="28.8" x14ac:dyDescent="0.3">
      <c r="A5" s="21" t="s">
        <v>86</v>
      </c>
      <c r="B5" s="29">
        <v>2003</v>
      </c>
      <c r="C5" s="29">
        <v>2004</v>
      </c>
      <c r="D5" s="29">
        <v>2005</v>
      </c>
      <c r="E5" s="29">
        <v>2007</v>
      </c>
      <c r="F5" s="30" t="s">
        <v>71</v>
      </c>
    </row>
    <row r="6" spans="1:6" x14ac:dyDescent="0.3">
      <c r="A6" s="17">
        <v>2007</v>
      </c>
      <c r="B6" s="20">
        <v>2372</v>
      </c>
      <c r="C6" s="20">
        <v>9980</v>
      </c>
      <c r="D6" s="20">
        <v>7258</v>
      </c>
      <c r="E6" s="20"/>
      <c r="F6" s="20">
        <v>19610</v>
      </c>
    </row>
    <row r="7" spans="1:6" x14ac:dyDescent="0.3">
      <c r="A7" s="40" t="s">
        <v>81</v>
      </c>
      <c r="B7" s="20"/>
      <c r="C7" s="20"/>
      <c r="D7" s="20"/>
      <c r="E7" s="20">
        <v>6804</v>
      </c>
      <c r="F7" s="20">
        <v>6804</v>
      </c>
    </row>
    <row r="8" spans="1:6" x14ac:dyDescent="0.3">
      <c r="A8" s="32" t="s">
        <v>71</v>
      </c>
      <c r="B8" s="33">
        <v>2372</v>
      </c>
      <c r="C8" s="33">
        <v>9980</v>
      </c>
      <c r="D8" s="33">
        <v>7258</v>
      </c>
      <c r="E8" s="33">
        <v>6804</v>
      </c>
      <c r="F8" s="33">
        <v>26414</v>
      </c>
    </row>
    <row r="10" spans="1:6" x14ac:dyDescent="0.3">
      <c r="A10" s="21" t="s">
        <v>78</v>
      </c>
      <c r="B10" s="36"/>
      <c r="C10" s="36"/>
      <c r="D10" s="36"/>
      <c r="E10" s="36"/>
      <c r="F10" s="22">
        <v>86639</v>
      </c>
    </row>
    <row r="12" spans="1:6" x14ac:dyDescent="0.3">
      <c r="A1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DB20-9E26-4AC3-980B-881B519C421F}">
  <dimension ref="A1:E15"/>
  <sheetViews>
    <sheetView tabSelected="1" workbookViewId="0">
      <selection activeCell="H23" sqref="H23"/>
    </sheetView>
  </sheetViews>
  <sheetFormatPr baseColWidth="10" defaultRowHeight="14.4" x14ac:dyDescent="0.3"/>
  <cols>
    <col min="1" max="1" width="16.6640625" customWidth="1"/>
  </cols>
  <sheetData>
    <row r="1" spans="1:5" x14ac:dyDescent="0.3">
      <c r="A1" t="s">
        <v>3</v>
      </c>
      <c r="B1" t="s">
        <v>14</v>
      </c>
    </row>
    <row r="2" spans="1:5" x14ac:dyDescent="0.3">
      <c r="A2" t="s">
        <v>77</v>
      </c>
      <c r="B2" t="s">
        <v>82</v>
      </c>
    </row>
    <row r="3" spans="1:5" x14ac:dyDescent="0.3">
      <c r="A3" t="s">
        <v>84</v>
      </c>
    </row>
    <row r="4" spans="1:5" x14ac:dyDescent="0.3">
      <c r="A4" s="41"/>
      <c r="B4" s="30" t="s">
        <v>83</v>
      </c>
      <c r="C4" s="36"/>
      <c r="D4" s="36"/>
      <c r="E4" s="36"/>
    </row>
    <row r="5" spans="1:5" ht="30" customHeight="1" x14ac:dyDescent="0.3">
      <c r="A5" s="42" t="s">
        <v>86</v>
      </c>
      <c r="B5" s="29">
        <v>2004</v>
      </c>
      <c r="C5" s="29">
        <v>2007</v>
      </c>
      <c r="D5" s="29">
        <v>2008</v>
      </c>
      <c r="E5" s="30" t="s">
        <v>71</v>
      </c>
    </row>
    <row r="6" spans="1:5" x14ac:dyDescent="0.3">
      <c r="A6" s="17">
        <v>2103</v>
      </c>
      <c r="B6" s="20"/>
      <c r="C6" s="20"/>
      <c r="D6" s="20">
        <v>8100</v>
      </c>
      <c r="E6" s="20">
        <v>8100</v>
      </c>
    </row>
    <row r="7" spans="1:5" x14ac:dyDescent="0.3">
      <c r="A7" s="17">
        <v>2106</v>
      </c>
      <c r="B7" s="20">
        <v>5325</v>
      </c>
      <c r="C7" s="20">
        <v>5325</v>
      </c>
      <c r="D7" s="20">
        <v>5121</v>
      </c>
      <c r="E7" s="20">
        <v>15771</v>
      </c>
    </row>
    <row r="8" spans="1:5" x14ac:dyDescent="0.3">
      <c r="A8" s="17">
        <v>2107</v>
      </c>
      <c r="B8" s="20"/>
      <c r="C8" s="20"/>
      <c r="D8" s="20">
        <v>5325</v>
      </c>
      <c r="E8" s="20">
        <v>5325</v>
      </c>
    </row>
    <row r="9" spans="1:5" x14ac:dyDescent="0.3">
      <c r="A9" s="34" t="s">
        <v>71</v>
      </c>
      <c r="B9" s="35">
        <v>5325</v>
      </c>
      <c r="C9" s="35">
        <v>5325</v>
      </c>
      <c r="D9" s="35">
        <v>18546</v>
      </c>
      <c r="E9" s="35">
        <v>29196</v>
      </c>
    </row>
    <row r="10" spans="1:5" x14ac:dyDescent="0.3">
      <c r="B10" s="18"/>
      <c r="C10" s="18"/>
      <c r="D10" s="18"/>
      <c r="E10" s="18"/>
    </row>
    <row r="11" spans="1:5" x14ac:dyDescent="0.3">
      <c r="A11" s="21" t="s">
        <v>78</v>
      </c>
      <c r="B11" s="19">
        <v>30393</v>
      </c>
      <c r="C11" s="19">
        <v>8671</v>
      </c>
      <c r="D11" s="19">
        <v>25335</v>
      </c>
      <c r="E11" s="19">
        <v>92893</v>
      </c>
    </row>
    <row r="12" spans="1:5" x14ac:dyDescent="0.3">
      <c r="A12" t="s">
        <v>80</v>
      </c>
      <c r="B12" s="18">
        <v>5325</v>
      </c>
      <c r="C12" s="18">
        <v>5325</v>
      </c>
      <c r="D12" s="18">
        <v>18546</v>
      </c>
      <c r="E12" s="18">
        <v>29196</v>
      </c>
    </row>
    <row r="13" spans="1:5" x14ac:dyDescent="0.3">
      <c r="B13" s="26">
        <f>B12/B11</f>
        <v>0.17520481689862796</v>
      </c>
      <c r="C13" s="26">
        <v>0.61411601891362011</v>
      </c>
      <c r="D13" s="26">
        <v>0.73203078744819416</v>
      </c>
      <c r="E13" s="26">
        <v>0.31429709450658283</v>
      </c>
    </row>
    <row r="15" spans="1:5" x14ac:dyDescent="0.3">
      <c r="A15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0C68-2DD3-4FCF-858D-E562909765E5}">
  <dimension ref="A1:M22"/>
  <sheetViews>
    <sheetView workbookViewId="0">
      <selection activeCell="F23" sqref="F23"/>
    </sheetView>
  </sheetViews>
  <sheetFormatPr baseColWidth="10" defaultRowHeight="14.4" x14ac:dyDescent="0.3"/>
  <cols>
    <col min="1" max="1" width="27.88671875" customWidth="1"/>
  </cols>
  <sheetData>
    <row r="1" spans="1:13" x14ac:dyDescent="0.3">
      <c r="A1" t="s">
        <v>3</v>
      </c>
      <c r="B1" t="s">
        <v>43</v>
      </c>
    </row>
    <row r="2" spans="1:13" x14ac:dyDescent="0.3">
      <c r="A2" t="s">
        <v>77</v>
      </c>
      <c r="B2" t="s">
        <v>82</v>
      </c>
    </row>
    <row r="3" spans="1:13" x14ac:dyDescent="0.3">
      <c r="A3" t="s">
        <v>84</v>
      </c>
    </row>
    <row r="4" spans="1:13" x14ac:dyDescent="0.3">
      <c r="A4" s="31"/>
      <c r="B4" s="30" t="s">
        <v>83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3">
      <c r="A5" s="15" t="s">
        <v>87</v>
      </c>
      <c r="B5" s="43">
        <v>2001</v>
      </c>
      <c r="C5" s="43">
        <v>2003</v>
      </c>
      <c r="D5" s="43">
        <v>2004</v>
      </c>
      <c r="E5" s="43">
        <v>2005</v>
      </c>
      <c r="F5" s="43">
        <v>2006</v>
      </c>
      <c r="G5" s="43">
        <v>2007</v>
      </c>
      <c r="H5" s="43">
        <v>2008</v>
      </c>
      <c r="I5" s="43">
        <v>2009</v>
      </c>
      <c r="J5" s="43">
        <v>2010</v>
      </c>
      <c r="K5" s="43">
        <v>2011</v>
      </c>
      <c r="L5" s="43">
        <v>2012</v>
      </c>
      <c r="M5" s="43" t="s">
        <v>71</v>
      </c>
    </row>
    <row r="6" spans="1:13" x14ac:dyDescent="0.3">
      <c r="A6" s="17">
        <v>2005</v>
      </c>
      <c r="B6">
        <v>2500</v>
      </c>
      <c r="C6">
        <v>5000</v>
      </c>
      <c r="M6">
        <v>7500</v>
      </c>
    </row>
    <row r="7" spans="1:13" x14ac:dyDescent="0.3">
      <c r="A7" s="17">
        <v>2006</v>
      </c>
      <c r="D7">
        <v>6000</v>
      </c>
      <c r="E7">
        <v>4400</v>
      </c>
      <c r="M7">
        <v>10400</v>
      </c>
    </row>
    <row r="8" spans="1:13" x14ac:dyDescent="0.3">
      <c r="A8" s="17">
        <v>2007</v>
      </c>
      <c r="D8">
        <v>1300</v>
      </c>
      <c r="E8">
        <v>9800</v>
      </c>
      <c r="M8">
        <v>11530</v>
      </c>
    </row>
    <row r="9" spans="1:13" x14ac:dyDescent="0.3">
      <c r="A9" s="17">
        <v>2009</v>
      </c>
      <c r="F9">
        <v>4100</v>
      </c>
      <c r="H9">
        <v>5700</v>
      </c>
      <c r="M9">
        <v>9800</v>
      </c>
    </row>
    <row r="10" spans="1:13" x14ac:dyDescent="0.3">
      <c r="A10" s="17">
        <v>2010</v>
      </c>
      <c r="G10">
        <v>1700</v>
      </c>
      <c r="H10">
        <v>5050</v>
      </c>
      <c r="M10">
        <v>6750</v>
      </c>
    </row>
    <row r="11" spans="1:13" x14ac:dyDescent="0.3">
      <c r="A11" s="17">
        <v>2011</v>
      </c>
      <c r="H11">
        <v>2100</v>
      </c>
      <c r="I11">
        <v>6990</v>
      </c>
      <c r="J11">
        <v>2000</v>
      </c>
      <c r="M11">
        <v>11090</v>
      </c>
    </row>
    <row r="12" spans="1:13" x14ac:dyDescent="0.3">
      <c r="A12" s="17">
        <v>2012</v>
      </c>
      <c r="J12">
        <v>6850</v>
      </c>
      <c r="M12">
        <v>6850</v>
      </c>
    </row>
    <row r="13" spans="1:13" x14ac:dyDescent="0.3">
      <c r="A13" s="17">
        <v>2101</v>
      </c>
      <c r="K13">
        <v>7668</v>
      </c>
      <c r="M13">
        <v>7668</v>
      </c>
    </row>
    <row r="14" spans="1:13" x14ac:dyDescent="0.3">
      <c r="A14" s="17">
        <v>2102</v>
      </c>
      <c r="L14">
        <v>2000</v>
      </c>
      <c r="M14">
        <v>2000</v>
      </c>
    </row>
    <row r="15" spans="1:13" x14ac:dyDescent="0.3">
      <c r="A15" s="17">
        <v>2103</v>
      </c>
      <c r="L15">
        <v>2100</v>
      </c>
      <c r="M15">
        <v>2100</v>
      </c>
    </row>
    <row r="16" spans="1:13" x14ac:dyDescent="0.3">
      <c r="A16" s="44" t="s">
        <v>71</v>
      </c>
      <c r="B16" s="45">
        <v>2500</v>
      </c>
      <c r="C16" s="45">
        <v>5000</v>
      </c>
      <c r="D16" s="45">
        <v>7300</v>
      </c>
      <c r="E16" s="45">
        <v>14200</v>
      </c>
      <c r="F16" s="45">
        <v>4100</v>
      </c>
      <c r="G16" s="45">
        <v>1700</v>
      </c>
      <c r="H16" s="45">
        <v>12850</v>
      </c>
      <c r="I16" s="45">
        <v>6990</v>
      </c>
      <c r="J16" s="45">
        <v>8850</v>
      </c>
      <c r="K16" s="45">
        <f>8098-430</f>
        <v>7668</v>
      </c>
      <c r="L16" s="45">
        <v>4100</v>
      </c>
      <c r="M16" s="45">
        <f>SUM(B16:L16)</f>
        <v>75258</v>
      </c>
    </row>
    <row r="18" spans="1:13" x14ac:dyDescent="0.3">
      <c r="A18" s="30" t="s">
        <v>79</v>
      </c>
      <c r="B18" s="30">
        <v>2500</v>
      </c>
      <c r="C18" s="30">
        <v>5000</v>
      </c>
      <c r="D18" s="58">
        <v>8700</v>
      </c>
      <c r="E18" s="58">
        <v>14200</v>
      </c>
      <c r="F18" s="58">
        <v>9800</v>
      </c>
      <c r="G18" s="58">
        <v>1700</v>
      </c>
      <c r="H18" s="58">
        <v>7150</v>
      </c>
      <c r="I18" s="58">
        <v>6990</v>
      </c>
      <c r="J18" s="58">
        <v>8850</v>
      </c>
      <c r="K18" s="58">
        <v>7668</v>
      </c>
      <c r="L18" s="58">
        <v>4100</v>
      </c>
      <c r="M18" s="58">
        <f>SUM(B18:L18)</f>
        <v>76658</v>
      </c>
    </row>
    <row r="19" spans="1:13" x14ac:dyDescent="0.3">
      <c r="A19" t="s">
        <v>104</v>
      </c>
      <c r="B19" s="26">
        <f>B16/B18</f>
        <v>1</v>
      </c>
      <c r="C19" s="26">
        <f t="shared" ref="C19:L19" si="0">C16/C18</f>
        <v>1</v>
      </c>
      <c r="D19" s="26">
        <f t="shared" si="0"/>
        <v>0.83908045977011492</v>
      </c>
      <c r="E19" s="26">
        <f t="shared" si="0"/>
        <v>1</v>
      </c>
      <c r="F19" s="26">
        <f t="shared" si="0"/>
        <v>0.41836734693877553</v>
      </c>
      <c r="G19" s="26">
        <f t="shared" si="0"/>
        <v>1</v>
      </c>
      <c r="H19" s="26">
        <f t="shared" si="0"/>
        <v>1.7972027972027973</v>
      </c>
      <c r="I19" s="26">
        <f t="shared" si="0"/>
        <v>1</v>
      </c>
      <c r="J19" s="26">
        <f t="shared" si="0"/>
        <v>1</v>
      </c>
      <c r="K19" s="26">
        <f t="shared" si="0"/>
        <v>1</v>
      </c>
      <c r="L19" s="26">
        <f t="shared" si="0"/>
        <v>1</v>
      </c>
    </row>
    <row r="21" spans="1:13" x14ac:dyDescent="0.3">
      <c r="B21" t="s">
        <v>108</v>
      </c>
      <c r="D21">
        <f>SUM(M13:M15)</f>
        <v>11768</v>
      </c>
    </row>
    <row r="22" spans="1:13" x14ac:dyDescent="0.3">
      <c r="D22" s="26">
        <f>D21/M18</f>
        <v>0.153513005818049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FF9A-E38D-4CFC-9F81-6E7449CD940E}">
  <dimension ref="A1:P50"/>
  <sheetViews>
    <sheetView workbookViewId="0">
      <pane ySplit="1" topLeftCell="A26" activePane="bottomLeft" state="frozen"/>
      <selection pane="bottomLeft" activeCell="U13" sqref="U13"/>
    </sheetView>
  </sheetViews>
  <sheetFormatPr baseColWidth="10" defaultColWidth="10.88671875" defaultRowHeight="13.8" x14ac:dyDescent="0.3"/>
  <cols>
    <col min="1" max="1" width="7.6640625" style="13" customWidth="1"/>
    <col min="2" max="6" width="12.6640625" style="1" customWidth="1"/>
    <col min="7" max="7" width="16.44140625" style="1" bestFit="1" customWidth="1"/>
    <col min="8" max="8" width="42.33203125" style="1" bestFit="1" customWidth="1"/>
    <col min="9" max="9" width="14.33203125" style="1" customWidth="1"/>
    <col min="10" max="12" width="10.88671875" style="1"/>
    <col min="13" max="14" width="10.88671875" style="3"/>
    <col min="15" max="16" width="13" style="1" customWidth="1"/>
    <col min="17" max="16384" width="10.88671875" style="1"/>
  </cols>
  <sheetData>
    <row r="1" spans="1:16" s="2" customFormat="1" ht="41.4" x14ac:dyDescent="0.3">
      <c r="A1" s="11" t="s">
        <v>0</v>
      </c>
      <c r="B1" s="2" t="s">
        <v>1</v>
      </c>
      <c r="C1" s="2" t="s">
        <v>2</v>
      </c>
      <c r="D1" s="2" t="s">
        <v>77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76</v>
      </c>
      <c r="O1" s="2" t="s">
        <v>12</v>
      </c>
      <c r="P1" s="2" t="s">
        <v>75</v>
      </c>
    </row>
    <row r="2" spans="1:16" x14ac:dyDescent="0.3">
      <c r="A2" s="12" t="s">
        <v>13</v>
      </c>
      <c r="B2" s="4">
        <v>11002764</v>
      </c>
      <c r="C2" s="4">
        <v>4500495512</v>
      </c>
      <c r="D2" s="4" t="s">
        <v>73</v>
      </c>
      <c r="E2" s="4" t="s">
        <v>14</v>
      </c>
      <c r="F2" s="7">
        <v>10</v>
      </c>
      <c r="G2" s="4" t="s">
        <v>15</v>
      </c>
      <c r="H2" s="4" t="s">
        <v>16</v>
      </c>
      <c r="I2" s="5">
        <v>8100</v>
      </c>
      <c r="J2" s="5" t="s">
        <v>74</v>
      </c>
      <c r="K2" s="5" t="s">
        <v>17</v>
      </c>
      <c r="L2" s="5"/>
      <c r="M2" s="4" t="s">
        <v>18</v>
      </c>
      <c r="N2" s="4">
        <v>2008</v>
      </c>
      <c r="O2" s="4" t="s">
        <v>19</v>
      </c>
      <c r="P2" s="4">
        <v>2103</v>
      </c>
    </row>
    <row r="3" spans="1:16" x14ac:dyDescent="0.3">
      <c r="A3" s="12" t="s">
        <v>13</v>
      </c>
      <c r="B3" s="4">
        <v>11002118</v>
      </c>
      <c r="C3" s="4">
        <v>4500448062</v>
      </c>
      <c r="D3" s="4" t="s">
        <v>73</v>
      </c>
      <c r="E3" s="4" t="s">
        <v>14</v>
      </c>
      <c r="F3" s="7">
        <v>40</v>
      </c>
      <c r="G3" s="4" t="s">
        <v>20</v>
      </c>
      <c r="H3" s="4" t="s">
        <v>21</v>
      </c>
      <c r="I3" s="5">
        <v>5325</v>
      </c>
      <c r="J3" s="5" t="s">
        <v>74</v>
      </c>
      <c r="K3" s="5" t="s">
        <v>17</v>
      </c>
      <c r="L3" s="5"/>
      <c r="M3" s="4" t="s">
        <v>22</v>
      </c>
      <c r="N3" s="4">
        <v>2004</v>
      </c>
      <c r="O3" s="4" t="s">
        <v>23</v>
      </c>
      <c r="P3" s="4">
        <v>2106</v>
      </c>
    </row>
    <row r="4" spans="1:16" x14ac:dyDescent="0.3">
      <c r="A4" s="12" t="s">
        <v>13</v>
      </c>
      <c r="B4" s="4">
        <v>11002118</v>
      </c>
      <c r="C4" s="4">
        <v>4500448062</v>
      </c>
      <c r="D4" s="4" t="s">
        <v>73</v>
      </c>
      <c r="E4" s="4" t="s">
        <v>14</v>
      </c>
      <c r="F4" s="7">
        <v>50</v>
      </c>
      <c r="G4" s="4" t="s">
        <v>20</v>
      </c>
      <c r="H4" s="4" t="s">
        <v>21</v>
      </c>
      <c r="I4" s="5">
        <v>5325</v>
      </c>
      <c r="J4" s="5" t="s">
        <v>74</v>
      </c>
      <c r="K4" s="5" t="s">
        <v>17</v>
      </c>
      <c r="L4" s="5"/>
      <c r="M4" s="4" t="s">
        <v>24</v>
      </c>
      <c r="N4" s="4">
        <v>2007</v>
      </c>
      <c r="O4" s="4" t="s">
        <v>25</v>
      </c>
      <c r="P4" s="4">
        <v>2106</v>
      </c>
    </row>
    <row r="5" spans="1:16" x14ac:dyDescent="0.3">
      <c r="A5" s="12" t="s">
        <v>13</v>
      </c>
      <c r="B5" s="4">
        <v>11002118</v>
      </c>
      <c r="C5" s="4">
        <v>4500448062</v>
      </c>
      <c r="D5" s="4" t="s">
        <v>73</v>
      </c>
      <c r="E5" s="4" t="s">
        <v>14</v>
      </c>
      <c r="F5" s="7">
        <v>60</v>
      </c>
      <c r="G5" s="4" t="s">
        <v>20</v>
      </c>
      <c r="H5" s="4" t="s">
        <v>21</v>
      </c>
      <c r="I5" s="5">
        <v>5325</v>
      </c>
      <c r="J5" s="5" t="s">
        <v>74</v>
      </c>
      <c r="K5" s="5" t="s">
        <v>17</v>
      </c>
      <c r="L5" s="5"/>
      <c r="M5" s="4" t="s">
        <v>26</v>
      </c>
      <c r="N5" s="4">
        <v>2008</v>
      </c>
      <c r="O5" s="4" t="s">
        <v>27</v>
      </c>
      <c r="P5" s="4">
        <v>2107</v>
      </c>
    </row>
    <row r="6" spans="1:16" x14ac:dyDescent="0.3">
      <c r="A6" s="12" t="s">
        <v>13</v>
      </c>
      <c r="B6" s="4">
        <v>11002131</v>
      </c>
      <c r="C6" s="4">
        <v>4500449201</v>
      </c>
      <c r="D6" s="4" t="s">
        <v>73</v>
      </c>
      <c r="E6" s="4" t="s">
        <v>14</v>
      </c>
      <c r="F6" s="7">
        <v>310</v>
      </c>
      <c r="G6" s="4" t="s">
        <v>28</v>
      </c>
      <c r="H6" s="4" t="s">
        <v>29</v>
      </c>
      <c r="I6" s="5">
        <v>5121</v>
      </c>
      <c r="J6" s="5" t="s">
        <v>74</v>
      </c>
      <c r="K6" s="5" t="s">
        <v>17</v>
      </c>
      <c r="L6" s="5"/>
      <c r="M6" s="4" t="s">
        <v>26</v>
      </c>
      <c r="N6" s="4">
        <v>2008</v>
      </c>
      <c r="O6" s="4" t="s">
        <v>30</v>
      </c>
      <c r="P6" s="4">
        <v>2106</v>
      </c>
    </row>
    <row r="7" spans="1:16" x14ac:dyDescent="0.3">
      <c r="A7" s="12" t="s">
        <v>13</v>
      </c>
      <c r="B7" s="4">
        <v>11002926</v>
      </c>
      <c r="C7" s="4" t="s">
        <v>31</v>
      </c>
      <c r="D7" s="4" t="s">
        <v>73</v>
      </c>
      <c r="E7" s="4" t="s">
        <v>32</v>
      </c>
      <c r="F7" s="4">
        <v>10</v>
      </c>
      <c r="G7" s="4" t="s">
        <v>33</v>
      </c>
      <c r="H7" s="4" t="s">
        <v>34</v>
      </c>
      <c r="I7" s="5">
        <v>6804</v>
      </c>
      <c r="J7" s="5" t="s">
        <v>72</v>
      </c>
      <c r="K7" s="5" t="s">
        <v>17</v>
      </c>
      <c r="L7" s="5"/>
      <c r="M7" s="6">
        <v>44015</v>
      </c>
      <c r="N7" s="4">
        <f t="shared" ref="N7:N11" si="0">2000+MONTH(M7)</f>
        <v>2007</v>
      </c>
      <c r="O7" s="4" t="s">
        <v>35</v>
      </c>
      <c r="P7" s="4"/>
    </row>
    <row r="8" spans="1:16" x14ac:dyDescent="0.3">
      <c r="A8" s="12" t="s">
        <v>13</v>
      </c>
      <c r="B8" s="8">
        <v>11002744</v>
      </c>
      <c r="C8" s="8">
        <v>8669</v>
      </c>
      <c r="D8" s="8" t="s">
        <v>73</v>
      </c>
      <c r="E8" s="4" t="s">
        <v>32</v>
      </c>
      <c r="F8" s="8">
        <v>10</v>
      </c>
      <c r="G8" s="8" t="s">
        <v>36</v>
      </c>
      <c r="H8" s="8" t="s">
        <v>37</v>
      </c>
      <c r="I8" s="9">
        <v>9980</v>
      </c>
      <c r="J8" s="5" t="s">
        <v>74</v>
      </c>
      <c r="K8" s="5" t="s">
        <v>38</v>
      </c>
      <c r="L8" s="9"/>
      <c r="M8" s="10">
        <v>43951</v>
      </c>
      <c r="N8" s="4">
        <f t="shared" si="0"/>
        <v>2004</v>
      </c>
      <c r="O8" s="4" t="s">
        <v>39</v>
      </c>
      <c r="P8" s="4">
        <v>2007</v>
      </c>
    </row>
    <row r="9" spans="1:16" x14ac:dyDescent="0.3">
      <c r="A9" s="12" t="s">
        <v>13</v>
      </c>
      <c r="B9" s="8">
        <v>11002905</v>
      </c>
      <c r="C9" s="8">
        <v>8851</v>
      </c>
      <c r="D9" s="8" t="s">
        <v>73</v>
      </c>
      <c r="E9" s="4" t="s">
        <v>32</v>
      </c>
      <c r="F9" s="8">
        <v>10</v>
      </c>
      <c r="G9" s="8" t="s">
        <v>40</v>
      </c>
      <c r="H9" s="8" t="s">
        <v>41</v>
      </c>
      <c r="I9" s="9">
        <v>2372</v>
      </c>
      <c r="J9" s="5" t="s">
        <v>74</v>
      </c>
      <c r="K9" s="5" t="s">
        <v>38</v>
      </c>
      <c r="L9" s="9"/>
      <c r="M9" s="10">
        <v>43903</v>
      </c>
      <c r="N9" s="4">
        <f t="shared" si="0"/>
        <v>2003</v>
      </c>
      <c r="O9" s="4" t="s">
        <v>39</v>
      </c>
      <c r="P9" s="4">
        <v>2007</v>
      </c>
    </row>
    <row r="10" spans="1:16" x14ac:dyDescent="0.3">
      <c r="A10" s="12" t="s">
        <v>13</v>
      </c>
      <c r="B10" s="8">
        <v>11002907</v>
      </c>
      <c r="C10" s="8">
        <v>8856</v>
      </c>
      <c r="D10" s="8" t="s">
        <v>73</v>
      </c>
      <c r="E10" s="4" t="s">
        <v>32</v>
      </c>
      <c r="F10" s="8">
        <v>10</v>
      </c>
      <c r="G10" s="8" t="s">
        <v>40</v>
      </c>
      <c r="H10" s="8" t="s">
        <v>41</v>
      </c>
      <c r="I10" s="9">
        <v>2722</v>
      </c>
      <c r="J10" s="5" t="s">
        <v>74</v>
      </c>
      <c r="K10" s="5" t="s">
        <v>38</v>
      </c>
      <c r="L10" s="9"/>
      <c r="M10" s="10">
        <v>43956</v>
      </c>
      <c r="N10" s="4">
        <f t="shared" si="0"/>
        <v>2005</v>
      </c>
      <c r="O10" s="4" t="s">
        <v>39</v>
      </c>
      <c r="P10" s="4">
        <v>2007</v>
      </c>
    </row>
    <row r="11" spans="1:16" x14ac:dyDescent="0.3">
      <c r="A11" s="12" t="s">
        <v>13</v>
      </c>
      <c r="B11" s="8">
        <v>11002927</v>
      </c>
      <c r="C11" s="8">
        <v>8900</v>
      </c>
      <c r="D11" s="8" t="s">
        <v>73</v>
      </c>
      <c r="E11" s="4" t="s">
        <v>32</v>
      </c>
      <c r="F11" s="8">
        <v>10</v>
      </c>
      <c r="G11" s="8" t="s">
        <v>33</v>
      </c>
      <c r="H11" s="8" t="s">
        <v>34</v>
      </c>
      <c r="I11" s="9">
        <v>4536</v>
      </c>
      <c r="J11" s="5" t="s">
        <v>74</v>
      </c>
      <c r="K11" s="5" t="s">
        <v>38</v>
      </c>
      <c r="L11" s="9"/>
      <c r="M11" s="10">
        <v>43958</v>
      </c>
      <c r="N11" s="4">
        <f t="shared" si="0"/>
        <v>2005</v>
      </c>
      <c r="O11" s="4" t="s">
        <v>39</v>
      </c>
      <c r="P11" s="4">
        <v>2007</v>
      </c>
    </row>
    <row r="12" spans="1:16" x14ac:dyDescent="0.3">
      <c r="A12" s="12" t="s">
        <v>42</v>
      </c>
      <c r="B12" s="4">
        <v>11002556</v>
      </c>
      <c r="C12" s="4">
        <v>20594398</v>
      </c>
      <c r="D12" s="4" t="s">
        <v>73</v>
      </c>
      <c r="E12" s="4" t="s">
        <v>43</v>
      </c>
      <c r="F12" s="4">
        <v>10</v>
      </c>
      <c r="G12" s="4" t="s">
        <v>44</v>
      </c>
      <c r="H12" s="4" t="s">
        <v>45</v>
      </c>
      <c r="I12" s="5">
        <v>11000</v>
      </c>
      <c r="J12" s="5" t="s">
        <v>74</v>
      </c>
      <c r="K12" s="5"/>
      <c r="L12" s="5"/>
      <c r="M12" s="6">
        <v>43991</v>
      </c>
      <c r="N12" s="4">
        <f t="shared" ref="N12:N40" si="1">2000+MONTH(M12)</f>
        <v>2006</v>
      </c>
      <c r="O12" s="6">
        <v>44113</v>
      </c>
      <c r="P12" s="4">
        <f t="shared" ref="P12" si="2">2000+MONTH(O12)</f>
        <v>2010</v>
      </c>
    </row>
    <row r="13" spans="1:16" x14ac:dyDescent="0.3">
      <c r="A13" s="12" t="s">
        <v>42</v>
      </c>
      <c r="B13" s="4">
        <v>11002557</v>
      </c>
      <c r="C13" s="4">
        <v>20594399</v>
      </c>
      <c r="D13" s="4" t="s">
        <v>73</v>
      </c>
      <c r="E13" s="4" t="s">
        <v>43</v>
      </c>
      <c r="F13" s="4">
        <v>10</v>
      </c>
      <c r="G13" s="4" t="s">
        <v>44</v>
      </c>
      <c r="H13" s="4" t="s">
        <v>45</v>
      </c>
      <c r="I13" s="5">
        <v>5500</v>
      </c>
      <c r="J13" s="5" t="s">
        <v>74</v>
      </c>
      <c r="K13" s="5"/>
      <c r="L13" s="5"/>
      <c r="M13" s="6">
        <v>44050</v>
      </c>
      <c r="N13" s="4">
        <f t="shared" si="1"/>
        <v>2008</v>
      </c>
      <c r="O13" s="6">
        <v>44229</v>
      </c>
      <c r="P13" s="4">
        <f>2100+MONTH(O13)</f>
        <v>2102</v>
      </c>
    </row>
    <row r="14" spans="1:16" x14ac:dyDescent="0.3">
      <c r="A14" s="12" t="s">
        <v>42</v>
      </c>
      <c r="B14" s="4">
        <v>11002558</v>
      </c>
      <c r="C14" s="4">
        <v>20594400</v>
      </c>
      <c r="D14" s="4" t="s">
        <v>73</v>
      </c>
      <c r="E14" s="4" t="s">
        <v>43</v>
      </c>
      <c r="F14" s="4">
        <v>10</v>
      </c>
      <c r="G14" s="4" t="s">
        <v>44</v>
      </c>
      <c r="H14" s="4" t="s">
        <v>45</v>
      </c>
      <c r="I14" s="5">
        <v>5500</v>
      </c>
      <c r="J14" s="5" t="s">
        <v>74</v>
      </c>
      <c r="K14" s="5"/>
      <c r="L14" s="5"/>
      <c r="M14" s="6">
        <v>44082</v>
      </c>
      <c r="N14" s="4">
        <f t="shared" si="1"/>
        <v>2009</v>
      </c>
      <c r="O14" s="6">
        <v>44236</v>
      </c>
      <c r="P14" s="4">
        <f>2100+MONTH(O14)</f>
        <v>2102</v>
      </c>
    </row>
    <row r="15" spans="1:16" x14ac:dyDescent="0.3">
      <c r="A15" s="12" t="s">
        <v>42</v>
      </c>
      <c r="B15" s="4">
        <v>11002735</v>
      </c>
      <c r="C15" s="4">
        <v>20597313</v>
      </c>
      <c r="D15" s="4" t="s">
        <v>73</v>
      </c>
      <c r="E15" s="4" t="s">
        <v>43</v>
      </c>
      <c r="F15" s="4">
        <v>10</v>
      </c>
      <c r="G15" s="4" t="s">
        <v>44</v>
      </c>
      <c r="H15" s="4" t="s">
        <v>45</v>
      </c>
      <c r="I15" s="5">
        <v>10000</v>
      </c>
      <c r="J15" s="5" t="s">
        <v>74</v>
      </c>
      <c r="K15" s="5"/>
      <c r="L15" s="5"/>
      <c r="M15" s="6">
        <v>44144</v>
      </c>
      <c r="N15" s="4">
        <f t="shared" si="1"/>
        <v>2011</v>
      </c>
      <c r="O15" s="6">
        <v>44295</v>
      </c>
      <c r="P15" s="4">
        <f>2100+MONTH(O15)</f>
        <v>2104</v>
      </c>
    </row>
    <row r="16" spans="1:16" x14ac:dyDescent="0.3">
      <c r="A16" s="12" t="s">
        <v>42</v>
      </c>
      <c r="B16" s="4">
        <v>11002737</v>
      </c>
      <c r="C16" s="4">
        <v>20597458</v>
      </c>
      <c r="D16" s="4" t="s">
        <v>73</v>
      </c>
      <c r="E16" s="4" t="s">
        <v>43</v>
      </c>
      <c r="F16" s="4">
        <v>10</v>
      </c>
      <c r="G16" s="4" t="s">
        <v>44</v>
      </c>
      <c r="H16" s="4" t="s">
        <v>45</v>
      </c>
      <c r="I16" s="28">
        <v>4536</v>
      </c>
      <c r="J16" s="5" t="s">
        <v>74</v>
      </c>
      <c r="K16" s="5"/>
      <c r="L16" s="5"/>
      <c r="M16" s="6">
        <v>44165</v>
      </c>
      <c r="N16" s="4">
        <f t="shared" si="1"/>
        <v>2011</v>
      </c>
      <c r="O16" s="6">
        <v>44410</v>
      </c>
      <c r="P16" s="4">
        <f>2100+MONTH(O16)</f>
        <v>2108</v>
      </c>
    </row>
    <row r="17" spans="1:16" x14ac:dyDescent="0.3">
      <c r="A17" s="12" t="s">
        <v>42</v>
      </c>
      <c r="B17" s="4">
        <v>11002549</v>
      </c>
      <c r="C17" s="4">
        <v>20594391</v>
      </c>
      <c r="D17" s="4" t="s">
        <v>73</v>
      </c>
      <c r="E17" s="4" t="s">
        <v>43</v>
      </c>
      <c r="F17" s="4">
        <v>10</v>
      </c>
      <c r="G17" s="4" t="s">
        <v>46</v>
      </c>
      <c r="H17" s="4" t="s">
        <v>47</v>
      </c>
      <c r="I17" s="5">
        <v>3300</v>
      </c>
      <c r="J17" s="5" t="s">
        <v>74</v>
      </c>
      <c r="K17" s="5"/>
      <c r="L17" s="5"/>
      <c r="M17" s="6">
        <v>43990</v>
      </c>
      <c r="N17" s="4">
        <f t="shared" si="1"/>
        <v>2006</v>
      </c>
      <c r="O17" s="6">
        <v>44113</v>
      </c>
      <c r="P17" s="4">
        <f>2000+MONTH(O17)</f>
        <v>2010</v>
      </c>
    </row>
    <row r="18" spans="1:16" x14ac:dyDescent="0.3">
      <c r="A18" s="12" t="s">
        <v>42</v>
      </c>
      <c r="B18" s="4">
        <v>11003018</v>
      </c>
      <c r="C18" s="4">
        <v>20600359</v>
      </c>
      <c r="D18" s="4" t="s">
        <v>73</v>
      </c>
      <c r="E18" s="4" t="s">
        <v>43</v>
      </c>
      <c r="F18" s="4">
        <v>10</v>
      </c>
      <c r="G18" s="4" t="s">
        <v>46</v>
      </c>
      <c r="H18" s="4" t="s">
        <v>47</v>
      </c>
      <c r="I18" s="5">
        <v>4000</v>
      </c>
      <c r="J18" s="5" t="s">
        <v>74</v>
      </c>
      <c r="K18" s="5"/>
      <c r="L18" s="5"/>
      <c r="M18" s="6">
        <v>43990</v>
      </c>
      <c r="N18" s="4">
        <f t="shared" si="1"/>
        <v>2006</v>
      </c>
      <c r="O18" s="6">
        <v>44113</v>
      </c>
      <c r="P18" s="4">
        <f>2000+MONTH(O18)</f>
        <v>2010</v>
      </c>
    </row>
    <row r="19" spans="1:16" x14ac:dyDescent="0.3">
      <c r="A19" s="12" t="s">
        <v>42</v>
      </c>
      <c r="B19" s="4">
        <v>11002550</v>
      </c>
      <c r="C19" s="4">
        <v>20594392</v>
      </c>
      <c r="D19" s="4" t="s">
        <v>73</v>
      </c>
      <c r="E19" s="4" t="s">
        <v>43</v>
      </c>
      <c r="F19" s="4">
        <v>10</v>
      </c>
      <c r="G19" s="4" t="s">
        <v>46</v>
      </c>
      <c r="H19" s="4" t="s">
        <v>47</v>
      </c>
      <c r="I19" s="5">
        <v>3600</v>
      </c>
      <c r="J19" s="5" t="s">
        <v>74</v>
      </c>
      <c r="K19" s="5"/>
      <c r="L19" s="5"/>
      <c r="M19" s="6">
        <v>44050</v>
      </c>
      <c r="N19" s="4">
        <f t="shared" si="1"/>
        <v>2008</v>
      </c>
      <c r="O19" s="6">
        <v>44209</v>
      </c>
      <c r="P19" s="4">
        <f>2100+MONTH(O19)</f>
        <v>2101</v>
      </c>
    </row>
    <row r="20" spans="1:16" x14ac:dyDescent="0.3">
      <c r="A20" s="12" t="s">
        <v>42</v>
      </c>
      <c r="B20" s="4">
        <v>11002551</v>
      </c>
      <c r="C20" s="4">
        <v>20594393</v>
      </c>
      <c r="D20" s="4" t="s">
        <v>73</v>
      </c>
      <c r="E20" s="4" t="s">
        <v>43</v>
      </c>
      <c r="F20" s="4">
        <v>10</v>
      </c>
      <c r="G20" s="4" t="s">
        <v>46</v>
      </c>
      <c r="H20" s="4" t="s">
        <v>47</v>
      </c>
      <c r="I20" s="5">
        <v>1800</v>
      </c>
      <c r="J20" s="5" t="s">
        <v>74</v>
      </c>
      <c r="K20" s="5"/>
      <c r="L20" s="5"/>
      <c r="M20" s="6">
        <v>44082</v>
      </c>
      <c r="N20" s="4">
        <f t="shared" si="1"/>
        <v>2009</v>
      </c>
      <c r="O20" s="6">
        <v>44267</v>
      </c>
      <c r="P20" s="4">
        <f>2100+MONTH(O20)</f>
        <v>2103</v>
      </c>
    </row>
    <row r="21" spans="1:16" x14ac:dyDescent="0.3">
      <c r="A21" s="12" t="s">
        <v>42</v>
      </c>
      <c r="B21" s="4">
        <v>11002736</v>
      </c>
      <c r="C21" s="4">
        <v>20597314</v>
      </c>
      <c r="D21" s="4" t="s">
        <v>73</v>
      </c>
      <c r="E21" s="4" t="s">
        <v>43</v>
      </c>
      <c r="F21" s="4">
        <v>10</v>
      </c>
      <c r="G21" s="4" t="s">
        <v>46</v>
      </c>
      <c r="H21" s="4" t="s">
        <v>47</v>
      </c>
      <c r="I21" s="5">
        <v>2300</v>
      </c>
      <c r="J21" s="5" t="s">
        <v>74</v>
      </c>
      <c r="K21" s="5"/>
      <c r="L21" s="5"/>
      <c r="M21" s="6">
        <v>44144</v>
      </c>
      <c r="N21" s="4">
        <f t="shared" si="1"/>
        <v>2011</v>
      </c>
      <c r="O21" s="6">
        <v>44267</v>
      </c>
      <c r="P21" s="4">
        <f>2100+MONTH(O21)</f>
        <v>2103</v>
      </c>
    </row>
    <row r="22" spans="1:16" x14ac:dyDescent="0.3">
      <c r="A22" s="12" t="s">
        <v>42</v>
      </c>
      <c r="B22" s="4">
        <v>11002728</v>
      </c>
      <c r="C22" s="4">
        <v>20597309</v>
      </c>
      <c r="D22" s="4" t="s">
        <v>73</v>
      </c>
      <c r="E22" s="4" t="s">
        <v>43</v>
      </c>
      <c r="F22" s="4">
        <v>10</v>
      </c>
      <c r="G22" s="4" t="s">
        <v>48</v>
      </c>
      <c r="H22" s="4" t="s">
        <v>49</v>
      </c>
      <c r="I22" s="5">
        <v>4500</v>
      </c>
      <c r="J22" s="5" t="s">
        <v>74</v>
      </c>
      <c r="K22" s="5"/>
      <c r="L22" s="5"/>
      <c r="M22" s="6">
        <v>44113</v>
      </c>
      <c r="N22" s="4">
        <f t="shared" si="1"/>
        <v>2010</v>
      </c>
      <c r="O22" s="6">
        <v>44144</v>
      </c>
      <c r="P22" s="4">
        <f>2000+MONTH(O22)</f>
        <v>2011</v>
      </c>
    </row>
    <row r="23" spans="1:16" x14ac:dyDescent="0.3">
      <c r="A23" s="12" t="s">
        <v>42</v>
      </c>
      <c r="B23" s="4">
        <v>11002729</v>
      </c>
      <c r="C23" s="4">
        <v>20597310</v>
      </c>
      <c r="D23" s="4" t="s">
        <v>73</v>
      </c>
      <c r="E23" s="4" t="s">
        <v>43</v>
      </c>
      <c r="F23" s="4">
        <v>10</v>
      </c>
      <c r="G23" s="4" t="s">
        <v>48</v>
      </c>
      <c r="H23" s="4" t="s">
        <v>49</v>
      </c>
      <c r="I23" s="5">
        <v>2800</v>
      </c>
      <c r="J23" s="5" t="s">
        <v>74</v>
      </c>
      <c r="K23" s="5"/>
      <c r="L23" s="5"/>
      <c r="M23" s="6">
        <v>44144</v>
      </c>
      <c r="N23" s="4">
        <f t="shared" si="1"/>
        <v>2011</v>
      </c>
      <c r="O23" s="6">
        <v>44358</v>
      </c>
      <c r="P23" s="4">
        <f>2100+MONTH(O23)</f>
        <v>2106</v>
      </c>
    </row>
    <row r="24" spans="1:16" x14ac:dyDescent="0.3">
      <c r="A24" s="12" t="s">
        <v>42</v>
      </c>
      <c r="B24" s="4">
        <v>11002732</v>
      </c>
      <c r="C24" s="4">
        <v>20597258</v>
      </c>
      <c r="D24" s="4" t="s">
        <v>73</v>
      </c>
      <c r="E24" s="4" t="s">
        <v>43</v>
      </c>
      <c r="F24" s="4">
        <v>10</v>
      </c>
      <c r="G24" s="4" t="s">
        <v>50</v>
      </c>
      <c r="H24" s="4" t="s">
        <v>51</v>
      </c>
      <c r="I24" s="5">
        <v>1200</v>
      </c>
      <c r="J24" s="5" t="s">
        <v>74</v>
      </c>
      <c r="K24" s="5"/>
      <c r="L24" s="5"/>
      <c r="M24" s="6">
        <v>44022</v>
      </c>
      <c r="N24" s="4">
        <f t="shared" si="1"/>
        <v>2007</v>
      </c>
      <c r="O24" s="6">
        <v>44113</v>
      </c>
      <c r="P24" s="4">
        <f>2000+MONTH(O24)</f>
        <v>2010</v>
      </c>
    </row>
    <row r="25" spans="1:16" x14ac:dyDescent="0.3">
      <c r="A25" s="12" t="s">
        <v>42</v>
      </c>
      <c r="B25" s="4">
        <v>11002733</v>
      </c>
      <c r="C25" s="4">
        <v>20597259</v>
      </c>
      <c r="D25" s="4" t="s">
        <v>73</v>
      </c>
      <c r="E25" s="4" t="s">
        <v>43</v>
      </c>
      <c r="F25" s="4">
        <v>10</v>
      </c>
      <c r="G25" s="4" t="s">
        <v>50</v>
      </c>
      <c r="H25" s="4" t="s">
        <v>51</v>
      </c>
      <c r="I25" s="5">
        <v>1400</v>
      </c>
      <c r="J25" s="5" t="s">
        <v>74</v>
      </c>
      <c r="K25" s="5"/>
      <c r="L25" s="5"/>
      <c r="M25" s="6">
        <v>44148</v>
      </c>
      <c r="N25" s="4">
        <f t="shared" si="1"/>
        <v>2011</v>
      </c>
      <c r="O25" s="6">
        <v>44256</v>
      </c>
      <c r="P25" s="4">
        <f>2100+MONTH(O25)</f>
        <v>2103</v>
      </c>
    </row>
    <row r="26" spans="1:16" x14ac:dyDescent="0.3">
      <c r="A26" s="12" t="s">
        <v>42</v>
      </c>
      <c r="B26" s="4">
        <v>11002637</v>
      </c>
      <c r="C26" s="4">
        <v>20594401</v>
      </c>
      <c r="D26" s="4" t="s">
        <v>73</v>
      </c>
      <c r="E26" s="4" t="s">
        <v>43</v>
      </c>
      <c r="F26" s="4">
        <v>10</v>
      </c>
      <c r="G26" s="4" t="s">
        <v>52</v>
      </c>
      <c r="H26" s="4" t="s">
        <v>53</v>
      </c>
      <c r="I26" s="5">
        <v>2400</v>
      </c>
      <c r="J26" s="5" t="s">
        <v>74</v>
      </c>
      <c r="K26" s="5"/>
      <c r="L26" s="5"/>
      <c r="M26" s="6">
        <v>44083</v>
      </c>
      <c r="N26" s="4">
        <f t="shared" si="1"/>
        <v>2009</v>
      </c>
      <c r="O26" s="6">
        <v>44477</v>
      </c>
      <c r="P26" s="4">
        <f>2100+MONTH(O26)</f>
        <v>2110</v>
      </c>
    </row>
    <row r="27" spans="1:16" x14ac:dyDescent="0.3">
      <c r="A27" s="12" t="s">
        <v>42</v>
      </c>
      <c r="B27" s="4">
        <v>11002562</v>
      </c>
      <c r="C27" s="4">
        <v>20594404</v>
      </c>
      <c r="D27" s="4" t="s">
        <v>73</v>
      </c>
      <c r="E27" s="4" t="s">
        <v>43</v>
      </c>
      <c r="F27" s="4">
        <v>10</v>
      </c>
      <c r="G27" s="4" t="s">
        <v>54</v>
      </c>
      <c r="H27" s="4" t="s">
        <v>55</v>
      </c>
      <c r="I27" s="5">
        <v>7800</v>
      </c>
      <c r="J27" s="5" t="s">
        <v>74</v>
      </c>
      <c r="K27" s="5"/>
      <c r="L27" s="5"/>
      <c r="M27" s="6">
        <v>43959</v>
      </c>
      <c r="N27" s="4">
        <f t="shared" si="1"/>
        <v>2005</v>
      </c>
      <c r="O27" s="6">
        <v>44180</v>
      </c>
      <c r="P27" s="4">
        <f>2000+MONTH(O27)</f>
        <v>2012</v>
      </c>
    </row>
    <row r="28" spans="1:16" x14ac:dyDescent="0.3">
      <c r="A28" s="12" t="s">
        <v>42</v>
      </c>
      <c r="B28" s="4">
        <v>11002731</v>
      </c>
      <c r="C28" s="4">
        <v>20597312</v>
      </c>
      <c r="D28" s="4" t="s">
        <v>73</v>
      </c>
      <c r="E28" s="4" t="s">
        <v>43</v>
      </c>
      <c r="F28" s="4">
        <v>10</v>
      </c>
      <c r="G28" s="4" t="s">
        <v>54</v>
      </c>
      <c r="H28" s="4" t="s">
        <v>55</v>
      </c>
      <c r="I28" s="5">
        <v>2700</v>
      </c>
      <c r="J28" s="5" t="s">
        <v>74</v>
      </c>
      <c r="K28" s="5"/>
      <c r="L28" s="5"/>
      <c r="M28" s="6">
        <v>44144</v>
      </c>
      <c r="N28" s="4">
        <f t="shared" si="1"/>
        <v>2011</v>
      </c>
      <c r="O28" s="6">
        <v>44211</v>
      </c>
      <c r="P28" s="4">
        <f>2100+MONTH(O28)</f>
        <v>2101</v>
      </c>
    </row>
    <row r="29" spans="1:16" x14ac:dyDescent="0.3">
      <c r="A29" s="12" t="s">
        <v>42</v>
      </c>
      <c r="B29" s="4">
        <v>11002566</v>
      </c>
      <c r="C29" s="4">
        <v>20594408</v>
      </c>
      <c r="D29" s="4" t="s">
        <v>73</v>
      </c>
      <c r="E29" s="4" t="s">
        <v>43</v>
      </c>
      <c r="F29" s="4">
        <v>10</v>
      </c>
      <c r="G29" s="4" t="s">
        <v>56</v>
      </c>
      <c r="H29" s="4" t="s">
        <v>57</v>
      </c>
      <c r="I29" s="5">
        <v>3112</v>
      </c>
      <c r="J29" s="5" t="s">
        <v>74</v>
      </c>
      <c r="K29" s="5"/>
      <c r="L29" s="5"/>
      <c r="M29" s="6">
        <v>44050</v>
      </c>
      <c r="N29" s="4">
        <f t="shared" si="1"/>
        <v>2008</v>
      </c>
      <c r="O29" s="6">
        <v>44085</v>
      </c>
      <c r="P29" s="4">
        <f>2000+MONTH(O29)</f>
        <v>2009</v>
      </c>
    </row>
    <row r="30" spans="1:16" x14ac:dyDescent="0.3">
      <c r="A30" s="12" t="s">
        <v>42</v>
      </c>
      <c r="B30" s="4">
        <v>11002570</v>
      </c>
      <c r="C30" s="4">
        <v>20594411</v>
      </c>
      <c r="D30" s="4" t="s">
        <v>73</v>
      </c>
      <c r="E30" s="4" t="s">
        <v>43</v>
      </c>
      <c r="F30" s="4">
        <v>10</v>
      </c>
      <c r="G30" s="4" t="s">
        <v>58</v>
      </c>
      <c r="H30" s="4" t="s">
        <v>59</v>
      </c>
      <c r="I30" s="5">
        <v>2075</v>
      </c>
      <c r="J30" s="5" t="s">
        <v>74</v>
      </c>
      <c r="K30" s="5"/>
      <c r="L30" s="5"/>
      <c r="M30" s="6">
        <v>43987</v>
      </c>
      <c r="N30" s="4">
        <f t="shared" si="1"/>
        <v>2006</v>
      </c>
      <c r="O30" s="6">
        <v>44085</v>
      </c>
      <c r="P30" s="4">
        <f>2000+MONTH(O30)</f>
        <v>2009</v>
      </c>
    </row>
    <row r="31" spans="1:16" x14ac:dyDescent="0.3">
      <c r="A31" s="12" t="s">
        <v>42</v>
      </c>
      <c r="B31" s="4">
        <v>11002572</v>
      </c>
      <c r="C31" s="4">
        <v>20594413</v>
      </c>
      <c r="D31" s="4" t="s">
        <v>73</v>
      </c>
      <c r="E31" s="4" t="s">
        <v>43</v>
      </c>
      <c r="F31" s="4">
        <v>10</v>
      </c>
      <c r="G31" s="4" t="s">
        <v>58</v>
      </c>
      <c r="H31" s="4" t="s">
        <v>59</v>
      </c>
      <c r="I31" s="5">
        <v>2075</v>
      </c>
      <c r="J31" s="5" t="s">
        <v>74</v>
      </c>
      <c r="K31" s="5"/>
      <c r="L31" s="5"/>
      <c r="M31" s="6">
        <v>44078</v>
      </c>
      <c r="N31" s="4">
        <f t="shared" si="1"/>
        <v>2009</v>
      </c>
      <c r="O31" s="6">
        <v>44229</v>
      </c>
      <c r="P31" s="4">
        <f>2100+MONTH(O31)</f>
        <v>2102</v>
      </c>
    </row>
    <row r="32" spans="1:16" x14ac:dyDescent="0.3">
      <c r="A32" s="12" t="s">
        <v>42</v>
      </c>
      <c r="B32" s="4">
        <v>11002727</v>
      </c>
      <c r="C32" s="4">
        <v>20597308</v>
      </c>
      <c r="D32" s="4" t="s">
        <v>73</v>
      </c>
      <c r="E32" s="4" t="s">
        <v>43</v>
      </c>
      <c r="F32" s="4">
        <v>10</v>
      </c>
      <c r="G32" s="4" t="s">
        <v>58</v>
      </c>
      <c r="H32" s="4" t="s">
        <v>59</v>
      </c>
      <c r="I32" s="5">
        <v>2080</v>
      </c>
      <c r="J32" s="5" t="s">
        <v>74</v>
      </c>
      <c r="K32" s="5"/>
      <c r="L32" s="5"/>
      <c r="M32" s="6">
        <v>44144</v>
      </c>
      <c r="N32" s="4">
        <f t="shared" si="1"/>
        <v>2011</v>
      </c>
      <c r="O32" s="6">
        <v>44256</v>
      </c>
      <c r="P32" s="4">
        <f>2100+MONTH(O32)</f>
        <v>2103</v>
      </c>
    </row>
    <row r="33" spans="1:16" x14ac:dyDescent="0.3">
      <c r="A33" s="12" t="s">
        <v>42</v>
      </c>
      <c r="B33" s="4">
        <v>11002726</v>
      </c>
      <c r="C33" s="4">
        <v>20597307</v>
      </c>
      <c r="D33" s="4" t="s">
        <v>73</v>
      </c>
      <c r="E33" s="4" t="s">
        <v>43</v>
      </c>
      <c r="F33" s="4">
        <v>10</v>
      </c>
      <c r="G33" s="4" t="s">
        <v>58</v>
      </c>
      <c r="H33" s="4" t="s">
        <v>59</v>
      </c>
      <c r="I33" s="28">
        <v>2900</v>
      </c>
      <c r="J33" s="5" t="s">
        <v>74</v>
      </c>
      <c r="K33" s="5"/>
      <c r="L33" s="5"/>
      <c r="M33" s="6">
        <v>44180</v>
      </c>
      <c r="N33" s="4">
        <f t="shared" si="1"/>
        <v>2012</v>
      </c>
      <c r="O33" s="6">
        <v>44358</v>
      </c>
      <c r="P33" s="4">
        <f>2100+MONTH(O33)</f>
        <v>2106</v>
      </c>
    </row>
    <row r="34" spans="1:16" x14ac:dyDescent="0.3">
      <c r="A34" s="12" t="s">
        <v>42</v>
      </c>
      <c r="B34" s="4">
        <v>11002571</v>
      </c>
      <c r="C34" s="4">
        <v>20594412</v>
      </c>
      <c r="D34" s="4" t="s">
        <v>73</v>
      </c>
      <c r="E34" s="4" t="s">
        <v>43</v>
      </c>
      <c r="F34" s="4">
        <v>10</v>
      </c>
      <c r="G34" s="4" t="s">
        <v>58</v>
      </c>
      <c r="H34" s="4" t="s">
        <v>59</v>
      </c>
      <c r="I34" s="28">
        <v>2490</v>
      </c>
      <c r="J34" s="5" t="s">
        <v>74</v>
      </c>
      <c r="K34" s="5"/>
      <c r="L34" s="5"/>
      <c r="M34" s="6">
        <v>44180</v>
      </c>
      <c r="N34" s="4">
        <f t="shared" si="1"/>
        <v>2012</v>
      </c>
      <c r="O34" s="6">
        <v>44385</v>
      </c>
      <c r="P34" s="4">
        <f>2100+MONTH(O34)</f>
        <v>2107</v>
      </c>
    </row>
    <row r="35" spans="1:16" x14ac:dyDescent="0.3">
      <c r="A35" s="12" t="s">
        <v>42</v>
      </c>
      <c r="B35" s="4">
        <v>11002577</v>
      </c>
      <c r="C35" s="4" t="s">
        <v>60</v>
      </c>
      <c r="D35" s="4" t="s">
        <v>73</v>
      </c>
      <c r="E35" s="4" t="s">
        <v>61</v>
      </c>
      <c r="F35" s="4">
        <v>40</v>
      </c>
      <c r="G35" s="4" t="s">
        <v>62</v>
      </c>
      <c r="H35" s="4" t="s">
        <v>63</v>
      </c>
      <c r="I35" s="5">
        <v>1258</v>
      </c>
      <c r="J35" s="5" t="s">
        <v>72</v>
      </c>
      <c r="K35" s="5"/>
      <c r="L35" s="5"/>
      <c r="M35" s="6">
        <v>43927</v>
      </c>
      <c r="N35" s="4">
        <f t="shared" si="1"/>
        <v>2004</v>
      </c>
      <c r="O35" s="6"/>
      <c r="P35" s="6"/>
    </row>
    <row r="36" spans="1:16" x14ac:dyDescent="0.3">
      <c r="A36" s="12" t="s">
        <v>42</v>
      </c>
      <c r="B36" s="4">
        <v>11002577</v>
      </c>
      <c r="C36" s="4" t="s">
        <v>60</v>
      </c>
      <c r="D36" s="4" t="s">
        <v>73</v>
      </c>
      <c r="E36" s="4" t="s">
        <v>61</v>
      </c>
      <c r="F36" s="4">
        <v>50</v>
      </c>
      <c r="G36" s="4" t="s">
        <v>62</v>
      </c>
      <c r="H36" s="4" t="s">
        <v>63</v>
      </c>
      <c r="I36" s="5">
        <v>3000</v>
      </c>
      <c r="J36" s="5" t="s">
        <v>72</v>
      </c>
      <c r="K36" s="5"/>
      <c r="L36" s="5"/>
      <c r="M36" s="6">
        <v>43958</v>
      </c>
      <c r="N36" s="4">
        <f t="shared" si="1"/>
        <v>2005</v>
      </c>
      <c r="O36" s="6"/>
      <c r="P36" s="6"/>
    </row>
    <row r="37" spans="1:16" x14ac:dyDescent="0.3">
      <c r="A37" s="12" t="s">
        <v>42</v>
      </c>
      <c r="B37" s="4">
        <v>11002577</v>
      </c>
      <c r="C37" s="4" t="s">
        <v>60</v>
      </c>
      <c r="D37" s="4" t="s">
        <v>73</v>
      </c>
      <c r="E37" s="4" t="s">
        <v>61</v>
      </c>
      <c r="F37" s="4">
        <v>60</v>
      </c>
      <c r="G37" s="4" t="s">
        <v>62</v>
      </c>
      <c r="H37" s="4" t="s">
        <v>63</v>
      </c>
      <c r="I37" s="5">
        <v>4500</v>
      </c>
      <c r="J37" s="5" t="s">
        <v>72</v>
      </c>
      <c r="K37" s="5"/>
      <c r="L37" s="5"/>
      <c r="M37" s="6">
        <v>43986</v>
      </c>
      <c r="N37" s="4">
        <f t="shared" si="1"/>
        <v>2006</v>
      </c>
      <c r="O37" s="6"/>
      <c r="P37" s="6"/>
    </row>
    <row r="38" spans="1:16" x14ac:dyDescent="0.3">
      <c r="A38" s="12" t="s">
        <v>42</v>
      </c>
      <c r="B38" s="4">
        <v>11002577</v>
      </c>
      <c r="C38" s="4" t="s">
        <v>60</v>
      </c>
      <c r="D38" s="4" t="s">
        <v>73</v>
      </c>
      <c r="E38" s="4" t="s">
        <v>61</v>
      </c>
      <c r="F38" s="4">
        <v>70</v>
      </c>
      <c r="G38" s="4" t="s">
        <v>62</v>
      </c>
      <c r="H38" s="4" t="s">
        <v>63</v>
      </c>
      <c r="I38" s="5">
        <v>4500</v>
      </c>
      <c r="J38" s="5" t="s">
        <v>72</v>
      </c>
      <c r="K38" s="5"/>
      <c r="L38" s="5"/>
      <c r="M38" s="6">
        <v>44018</v>
      </c>
      <c r="N38" s="4">
        <f t="shared" si="1"/>
        <v>2007</v>
      </c>
      <c r="O38" s="6"/>
      <c r="P38" s="6"/>
    </row>
    <row r="39" spans="1:16" x14ac:dyDescent="0.3">
      <c r="A39" s="12" t="s">
        <v>42</v>
      </c>
      <c r="B39" s="4">
        <v>11002577</v>
      </c>
      <c r="C39" s="4" t="s">
        <v>60</v>
      </c>
      <c r="D39" s="4" t="s">
        <v>73</v>
      </c>
      <c r="E39" s="4" t="s">
        <v>61</v>
      </c>
      <c r="F39" s="4">
        <v>90</v>
      </c>
      <c r="G39" s="4" t="s">
        <v>62</v>
      </c>
      <c r="H39" s="4" t="s">
        <v>63</v>
      </c>
      <c r="I39" s="5">
        <v>3000</v>
      </c>
      <c r="J39" s="5" t="s">
        <v>72</v>
      </c>
      <c r="K39" s="5"/>
      <c r="L39" s="5"/>
      <c r="M39" s="6">
        <v>44081</v>
      </c>
      <c r="N39" s="4">
        <f t="shared" si="1"/>
        <v>2009</v>
      </c>
      <c r="O39" s="6"/>
      <c r="P39" s="6"/>
    </row>
    <row r="40" spans="1:16" x14ac:dyDescent="0.3">
      <c r="A40" s="12" t="s">
        <v>42</v>
      </c>
      <c r="B40" s="4">
        <v>11002577</v>
      </c>
      <c r="C40" s="4" t="s">
        <v>60</v>
      </c>
      <c r="D40" s="4" t="s">
        <v>73</v>
      </c>
      <c r="E40" s="4" t="s">
        <v>61</v>
      </c>
      <c r="F40" s="4">
        <v>100</v>
      </c>
      <c r="G40" s="4" t="s">
        <v>62</v>
      </c>
      <c r="H40" s="4" t="s">
        <v>63</v>
      </c>
      <c r="I40" s="5">
        <v>3000</v>
      </c>
      <c r="J40" s="5" t="s">
        <v>72</v>
      </c>
      <c r="K40" s="5"/>
      <c r="L40" s="5"/>
      <c r="M40" s="6">
        <v>44110</v>
      </c>
      <c r="N40" s="4">
        <f t="shared" si="1"/>
        <v>2010</v>
      </c>
      <c r="O40" s="6"/>
      <c r="P40" s="6"/>
    </row>
    <row r="41" spans="1:16" x14ac:dyDescent="0.3">
      <c r="A41" s="12" t="s">
        <v>42</v>
      </c>
      <c r="B41" s="4">
        <v>11002577</v>
      </c>
      <c r="C41" s="4" t="s">
        <v>60</v>
      </c>
      <c r="D41" s="4" t="s">
        <v>73</v>
      </c>
      <c r="E41" s="4" t="s">
        <v>61</v>
      </c>
      <c r="F41" s="4">
        <v>110</v>
      </c>
      <c r="G41" s="4" t="s">
        <v>62</v>
      </c>
      <c r="H41" s="4" t="s">
        <v>63</v>
      </c>
      <c r="I41" s="5">
        <v>3000</v>
      </c>
      <c r="J41" s="5" t="s">
        <v>72</v>
      </c>
      <c r="K41" s="5"/>
      <c r="L41" s="5"/>
      <c r="M41" s="6">
        <v>44140</v>
      </c>
      <c r="N41" s="4">
        <f t="shared" ref="N41:N72" si="3">2000+MONTH(M41)</f>
        <v>2011</v>
      </c>
      <c r="O41" s="6"/>
      <c r="P41" s="6"/>
    </row>
    <row r="42" spans="1:16" x14ac:dyDescent="0.3">
      <c r="A42" s="12" t="s">
        <v>42</v>
      </c>
      <c r="B42" s="4">
        <v>11002577</v>
      </c>
      <c r="C42" s="4" t="s">
        <v>60</v>
      </c>
      <c r="D42" s="4" t="s">
        <v>73</v>
      </c>
      <c r="E42" s="4" t="s">
        <v>61</v>
      </c>
      <c r="F42" s="4">
        <v>120</v>
      </c>
      <c r="G42" s="4" t="s">
        <v>62</v>
      </c>
      <c r="H42" s="4" t="s">
        <v>63</v>
      </c>
      <c r="I42" s="5">
        <v>3000</v>
      </c>
      <c r="J42" s="5" t="s">
        <v>72</v>
      </c>
      <c r="K42" s="5"/>
      <c r="L42" s="5"/>
      <c r="M42" s="6">
        <v>44172</v>
      </c>
      <c r="N42" s="4">
        <f t="shared" si="3"/>
        <v>2012</v>
      </c>
      <c r="O42" s="6"/>
      <c r="P42" s="6"/>
    </row>
    <row r="43" spans="1:16" x14ac:dyDescent="0.3">
      <c r="A43" s="12" t="s">
        <v>42</v>
      </c>
      <c r="B43" s="4">
        <v>11002578</v>
      </c>
      <c r="C43" s="4" t="s">
        <v>64</v>
      </c>
      <c r="D43" s="4" t="s">
        <v>73</v>
      </c>
      <c r="E43" s="4" t="s">
        <v>61</v>
      </c>
      <c r="F43" s="4">
        <v>20</v>
      </c>
      <c r="G43" s="4" t="s">
        <v>65</v>
      </c>
      <c r="H43" s="4" t="s">
        <v>66</v>
      </c>
      <c r="I43" s="5">
        <v>1678</v>
      </c>
      <c r="J43" s="5" t="s">
        <v>72</v>
      </c>
      <c r="K43" s="5"/>
      <c r="L43" s="5"/>
      <c r="M43" s="6">
        <v>43927</v>
      </c>
      <c r="N43" s="4">
        <f t="shared" si="3"/>
        <v>2004</v>
      </c>
      <c r="O43" s="6"/>
      <c r="P43" s="6"/>
    </row>
    <row r="44" spans="1:16" x14ac:dyDescent="0.3">
      <c r="A44" s="12" t="s">
        <v>42</v>
      </c>
      <c r="B44" s="4">
        <v>11002578</v>
      </c>
      <c r="C44" s="4" t="s">
        <v>64</v>
      </c>
      <c r="D44" s="4" t="s">
        <v>73</v>
      </c>
      <c r="E44" s="4" t="s">
        <v>61</v>
      </c>
      <c r="F44" s="4">
        <v>30</v>
      </c>
      <c r="G44" s="4" t="s">
        <v>65</v>
      </c>
      <c r="H44" s="4" t="s">
        <v>66</v>
      </c>
      <c r="I44" s="5">
        <v>1678</v>
      </c>
      <c r="J44" s="5" t="s">
        <v>72</v>
      </c>
      <c r="K44" s="5"/>
      <c r="L44" s="5"/>
      <c r="M44" s="6">
        <v>44018</v>
      </c>
      <c r="N44" s="4">
        <f t="shared" si="3"/>
        <v>2007</v>
      </c>
      <c r="O44" s="6"/>
      <c r="P44" s="6"/>
    </row>
    <row r="45" spans="1:16" x14ac:dyDescent="0.3">
      <c r="A45" s="12" t="s">
        <v>42</v>
      </c>
      <c r="B45" s="4">
        <v>11002578</v>
      </c>
      <c r="C45" s="4" t="s">
        <v>64</v>
      </c>
      <c r="D45" s="4" t="s">
        <v>73</v>
      </c>
      <c r="E45" s="4" t="s">
        <v>61</v>
      </c>
      <c r="F45" s="4">
        <v>40</v>
      </c>
      <c r="G45" s="4" t="s">
        <v>65</v>
      </c>
      <c r="H45" s="4" t="s">
        <v>66</v>
      </c>
      <c r="I45" s="5">
        <v>1678</v>
      </c>
      <c r="J45" s="5" t="s">
        <v>72</v>
      </c>
      <c r="K45" s="5"/>
      <c r="L45" s="5"/>
      <c r="M45" s="6">
        <v>44110</v>
      </c>
      <c r="N45" s="4">
        <f t="shared" si="3"/>
        <v>2010</v>
      </c>
      <c r="O45" s="6"/>
      <c r="P45" s="6"/>
    </row>
    <row r="46" spans="1:16" x14ac:dyDescent="0.3">
      <c r="A46" s="12" t="s">
        <v>42</v>
      </c>
      <c r="B46" s="4">
        <v>11002636</v>
      </c>
      <c r="C46" s="4" t="s">
        <v>67</v>
      </c>
      <c r="D46" s="4" t="s">
        <v>73</v>
      </c>
      <c r="E46" s="4" t="s">
        <v>61</v>
      </c>
      <c r="F46" s="4">
        <v>60</v>
      </c>
      <c r="G46" s="4" t="s">
        <v>68</v>
      </c>
      <c r="H46" s="4" t="s">
        <v>69</v>
      </c>
      <c r="I46" s="5">
        <v>690</v>
      </c>
      <c r="J46" s="5" t="s">
        <v>72</v>
      </c>
      <c r="K46" s="5"/>
      <c r="L46" s="5"/>
      <c r="M46" s="6">
        <v>43868</v>
      </c>
      <c r="N46" s="4">
        <f t="shared" si="3"/>
        <v>2002</v>
      </c>
      <c r="O46" s="6"/>
      <c r="P46" s="6"/>
    </row>
    <row r="47" spans="1:16" x14ac:dyDescent="0.3">
      <c r="A47" s="12" t="s">
        <v>42</v>
      </c>
      <c r="B47" s="4">
        <v>11002636</v>
      </c>
      <c r="C47" s="4" t="s">
        <v>67</v>
      </c>
      <c r="D47" s="4" t="s">
        <v>73</v>
      </c>
      <c r="E47" s="4" t="s">
        <v>61</v>
      </c>
      <c r="F47" s="4">
        <v>70</v>
      </c>
      <c r="G47" s="4" t="s">
        <v>68</v>
      </c>
      <c r="H47" s="4" t="s">
        <v>69</v>
      </c>
      <c r="I47" s="5">
        <v>690</v>
      </c>
      <c r="J47" s="5" t="s">
        <v>72</v>
      </c>
      <c r="K47" s="5"/>
      <c r="L47" s="5"/>
      <c r="M47" s="6">
        <v>43927</v>
      </c>
      <c r="N47" s="4">
        <f t="shared" si="3"/>
        <v>2004</v>
      </c>
      <c r="O47" s="6"/>
      <c r="P47" s="6"/>
    </row>
    <row r="48" spans="1:16" x14ac:dyDescent="0.3">
      <c r="A48" s="12" t="s">
        <v>42</v>
      </c>
      <c r="B48" s="4">
        <v>11002636</v>
      </c>
      <c r="C48" s="4" t="s">
        <v>67</v>
      </c>
      <c r="D48" s="4" t="s">
        <v>73</v>
      </c>
      <c r="E48" s="4" t="s">
        <v>61</v>
      </c>
      <c r="F48" s="4">
        <v>80</v>
      </c>
      <c r="G48" s="4" t="s">
        <v>68</v>
      </c>
      <c r="H48" s="4" t="s">
        <v>69</v>
      </c>
      <c r="I48" s="5">
        <v>690</v>
      </c>
      <c r="J48" s="5" t="s">
        <v>72</v>
      </c>
      <c r="K48" s="5"/>
      <c r="L48" s="5"/>
      <c r="M48" s="6">
        <v>43990</v>
      </c>
      <c r="N48" s="4">
        <f t="shared" si="3"/>
        <v>2006</v>
      </c>
      <c r="O48" s="6"/>
      <c r="P48" s="6"/>
    </row>
    <row r="49" spans="1:16" x14ac:dyDescent="0.3">
      <c r="A49" s="12" t="s">
        <v>42</v>
      </c>
      <c r="B49" s="4">
        <v>11002636</v>
      </c>
      <c r="C49" s="4" t="s">
        <v>67</v>
      </c>
      <c r="D49" s="4" t="s">
        <v>73</v>
      </c>
      <c r="E49" s="4" t="s">
        <v>61</v>
      </c>
      <c r="F49" s="4">
        <v>90</v>
      </c>
      <c r="G49" s="4" t="s">
        <v>68</v>
      </c>
      <c r="H49" s="4" t="s">
        <v>69</v>
      </c>
      <c r="I49" s="5">
        <v>690</v>
      </c>
      <c r="J49" s="5" t="s">
        <v>72</v>
      </c>
      <c r="K49" s="5"/>
      <c r="L49" s="5"/>
      <c r="M49" s="6">
        <v>44053</v>
      </c>
      <c r="N49" s="4">
        <f t="shared" si="3"/>
        <v>2008</v>
      </c>
      <c r="O49" s="6"/>
      <c r="P49" s="6"/>
    </row>
    <row r="50" spans="1:16" x14ac:dyDescent="0.3">
      <c r="A50" s="12" t="s">
        <v>42</v>
      </c>
      <c r="B50" s="4">
        <v>11002636</v>
      </c>
      <c r="C50" s="4" t="s">
        <v>67</v>
      </c>
      <c r="D50" s="4" t="s">
        <v>73</v>
      </c>
      <c r="E50" s="4" t="s">
        <v>61</v>
      </c>
      <c r="F50" s="4">
        <v>100</v>
      </c>
      <c r="G50" s="4" t="s">
        <v>68</v>
      </c>
      <c r="H50" s="4" t="s">
        <v>69</v>
      </c>
      <c r="I50" s="5">
        <v>690</v>
      </c>
      <c r="J50" s="5" t="s">
        <v>72</v>
      </c>
      <c r="K50" s="5"/>
      <c r="L50" s="5"/>
      <c r="M50" s="6">
        <v>44109</v>
      </c>
      <c r="N50" s="4">
        <f t="shared" si="3"/>
        <v>2010</v>
      </c>
      <c r="O50" s="6"/>
      <c r="P50" s="6"/>
    </row>
  </sheetData>
  <autoFilter ref="A1:P50" xr:uid="{00000000-0009-0000-0000-000000000000}"/>
  <pageMargins left="0.7" right="0.7" top="0.75" bottom="0.75" header="0.3" footer="0.3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A022-CAA5-4120-8156-6049832FBDE8}">
  <dimension ref="A1:M30"/>
  <sheetViews>
    <sheetView topLeftCell="C1" workbookViewId="0">
      <selection activeCell="O2" sqref="O2"/>
    </sheetView>
  </sheetViews>
  <sheetFormatPr baseColWidth="10" defaultRowHeight="14.4" x14ac:dyDescent="0.3"/>
  <cols>
    <col min="7" max="7" width="12.77734375" bestFit="1" customWidth="1"/>
    <col min="12" max="12" width="13" customWidth="1"/>
  </cols>
  <sheetData>
    <row r="1" spans="1:13" ht="39" customHeight="1" x14ac:dyDescent="0.3">
      <c r="A1" s="46" t="s">
        <v>88</v>
      </c>
      <c r="B1" s="46" t="s">
        <v>89</v>
      </c>
      <c r="C1" s="46" t="s">
        <v>90</v>
      </c>
      <c r="D1" s="46" t="s">
        <v>91</v>
      </c>
      <c r="E1" s="47" t="s">
        <v>92</v>
      </c>
      <c r="F1" s="47" t="s">
        <v>93</v>
      </c>
      <c r="G1" s="47" t="s">
        <v>94</v>
      </c>
      <c r="H1" s="48" t="s">
        <v>95</v>
      </c>
      <c r="I1" s="48" t="s">
        <v>70</v>
      </c>
      <c r="J1" s="48" t="s">
        <v>7</v>
      </c>
      <c r="K1" s="48" t="s">
        <v>96</v>
      </c>
      <c r="L1" s="49" t="s">
        <v>97</v>
      </c>
      <c r="M1" s="49" t="s">
        <v>98</v>
      </c>
    </row>
    <row r="2" spans="1:13" ht="15" thickBot="1" x14ac:dyDescent="0.35">
      <c r="A2" s="50">
        <v>470455</v>
      </c>
      <c r="B2" s="51" t="s">
        <v>99</v>
      </c>
      <c r="C2" s="51">
        <v>419124</v>
      </c>
      <c r="D2" s="51" t="s">
        <v>100</v>
      </c>
      <c r="E2" s="51">
        <v>3</v>
      </c>
      <c r="F2" s="51">
        <v>2500</v>
      </c>
      <c r="G2" s="52">
        <v>43973</v>
      </c>
      <c r="H2" s="53">
        <v>11002617</v>
      </c>
      <c r="I2" s="53">
        <v>30</v>
      </c>
      <c r="J2" s="53">
        <v>2500</v>
      </c>
      <c r="K2" s="54">
        <v>43854</v>
      </c>
      <c r="L2" s="55">
        <f>2000+MONTH(K2)</f>
        <v>2001</v>
      </c>
      <c r="M2" s="55">
        <f>2000+MONTH(G2)</f>
        <v>2005</v>
      </c>
    </row>
    <row r="3" spans="1:13" ht="15" thickBot="1" x14ac:dyDescent="0.35">
      <c r="A3" s="56"/>
      <c r="B3" s="51" t="s">
        <v>99</v>
      </c>
      <c r="C3" s="57"/>
      <c r="D3" s="57"/>
      <c r="E3" s="51">
        <v>4</v>
      </c>
      <c r="F3" s="51">
        <v>2500</v>
      </c>
      <c r="G3" s="52">
        <v>43973</v>
      </c>
      <c r="H3" s="53"/>
      <c r="I3" s="53">
        <v>40</v>
      </c>
      <c r="J3" s="53">
        <v>2500</v>
      </c>
      <c r="K3" s="54">
        <v>43896</v>
      </c>
      <c r="L3" s="55">
        <f>2000+MONTH(K3)</f>
        <v>2003</v>
      </c>
      <c r="M3" s="55">
        <f>2000+MONTH(G3)</f>
        <v>2005</v>
      </c>
    </row>
    <row r="4" spans="1:13" ht="15" thickBot="1" x14ac:dyDescent="0.35">
      <c r="A4" s="56"/>
      <c r="B4" s="51" t="s">
        <v>99</v>
      </c>
      <c r="C4" s="57"/>
      <c r="D4" s="57"/>
      <c r="E4" s="51">
        <v>5</v>
      </c>
      <c r="F4" s="51">
        <v>2500</v>
      </c>
      <c r="G4" s="52">
        <v>43980</v>
      </c>
      <c r="H4" s="53"/>
      <c r="I4" s="53">
        <v>50</v>
      </c>
      <c r="J4" s="53">
        <v>2500</v>
      </c>
      <c r="K4" s="54">
        <v>43896</v>
      </c>
      <c r="L4" s="55">
        <f>2000+MONTH(K4)</f>
        <v>2003</v>
      </c>
      <c r="M4" s="55">
        <f>2000+MONTH(G4)</f>
        <v>2005</v>
      </c>
    </row>
    <row r="5" spans="1:13" ht="15" thickBot="1" x14ac:dyDescent="0.35">
      <c r="A5" s="56"/>
      <c r="B5" s="51" t="s">
        <v>99</v>
      </c>
      <c r="C5" s="57"/>
      <c r="D5" s="57"/>
      <c r="E5" s="51">
        <v>6</v>
      </c>
      <c r="F5" s="51">
        <v>3400</v>
      </c>
      <c r="G5" s="52">
        <v>44011</v>
      </c>
      <c r="H5" s="53"/>
      <c r="I5" s="53">
        <v>60</v>
      </c>
      <c r="J5" s="53">
        <v>3400</v>
      </c>
      <c r="K5" s="54">
        <v>43950</v>
      </c>
      <c r="L5" s="55">
        <f>2000+MONTH(K5)</f>
        <v>2004</v>
      </c>
      <c r="M5" s="55">
        <f>2000+MONTH(G5)</f>
        <v>2006</v>
      </c>
    </row>
    <row r="6" spans="1:13" ht="15" thickBot="1" x14ac:dyDescent="0.35">
      <c r="A6" s="56"/>
      <c r="B6" s="51" t="s">
        <v>99</v>
      </c>
      <c r="C6" s="57"/>
      <c r="D6" s="57"/>
      <c r="E6" s="51">
        <v>7</v>
      </c>
      <c r="F6" s="51">
        <v>3400</v>
      </c>
      <c r="G6" s="52">
        <v>44025</v>
      </c>
      <c r="H6" s="53"/>
      <c r="I6" s="53">
        <v>70</v>
      </c>
      <c r="J6" s="53">
        <v>3400</v>
      </c>
      <c r="K6" s="54">
        <v>43966</v>
      </c>
      <c r="L6" s="55">
        <f>2000+MONTH(K6)</f>
        <v>2005</v>
      </c>
      <c r="M6" s="55">
        <f>2000+MONTH(G6)</f>
        <v>2007</v>
      </c>
    </row>
    <row r="7" spans="1:13" ht="15" thickBot="1" x14ac:dyDescent="0.35">
      <c r="A7" s="56"/>
      <c r="B7" s="51" t="s">
        <v>99</v>
      </c>
      <c r="C7" s="57"/>
      <c r="D7" s="57"/>
      <c r="E7" s="51">
        <v>8</v>
      </c>
      <c r="F7" s="51">
        <v>1700</v>
      </c>
      <c r="G7" s="52">
        <v>44109</v>
      </c>
      <c r="H7" s="53"/>
      <c r="I7" s="53">
        <v>80</v>
      </c>
      <c r="J7" s="53">
        <v>1700</v>
      </c>
      <c r="K7" s="54">
        <v>44020</v>
      </c>
      <c r="L7" s="55">
        <f>2000+MONTH(K7)</f>
        <v>2007</v>
      </c>
      <c r="M7" s="55">
        <f>2000+MONTH(G7)</f>
        <v>2010</v>
      </c>
    </row>
    <row r="8" spans="1:13" ht="15" thickBot="1" x14ac:dyDescent="0.35">
      <c r="A8" s="56"/>
      <c r="B8" s="51" t="s">
        <v>99</v>
      </c>
      <c r="C8" s="57"/>
      <c r="D8" s="57"/>
      <c r="E8" s="51">
        <v>9</v>
      </c>
      <c r="F8" s="51">
        <v>850</v>
      </c>
      <c r="G8" s="52">
        <v>44130</v>
      </c>
      <c r="H8" s="53"/>
      <c r="I8" s="53">
        <v>90</v>
      </c>
      <c r="J8" s="53">
        <v>850</v>
      </c>
      <c r="K8" s="54">
        <v>44071</v>
      </c>
      <c r="L8" s="55">
        <f>2000+MONTH(K8)</f>
        <v>2008</v>
      </c>
      <c r="M8" s="55">
        <f>2000+MONTH(G8)</f>
        <v>2010</v>
      </c>
    </row>
    <row r="9" spans="1:13" ht="15" thickBot="1" x14ac:dyDescent="0.35">
      <c r="A9" s="56"/>
      <c r="B9" s="51" t="s">
        <v>99</v>
      </c>
      <c r="C9" s="57"/>
      <c r="D9" s="57"/>
      <c r="E9" s="51">
        <v>10</v>
      </c>
      <c r="F9" s="51">
        <v>1700</v>
      </c>
      <c r="G9" s="52">
        <v>44130</v>
      </c>
      <c r="H9" s="53"/>
      <c r="I9" s="53">
        <v>100</v>
      </c>
      <c r="J9" s="53">
        <v>1700</v>
      </c>
      <c r="K9" s="54">
        <v>44071</v>
      </c>
      <c r="L9" s="55">
        <f>2000+MONTH(K9)</f>
        <v>2008</v>
      </c>
      <c r="M9" s="55">
        <f>2000+MONTH(G9)</f>
        <v>2010</v>
      </c>
    </row>
    <row r="10" spans="1:13" ht="15" thickBot="1" x14ac:dyDescent="0.35">
      <c r="A10" s="56"/>
      <c r="B10" s="51" t="s">
        <v>99</v>
      </c>
      <c r="C10" s="57"/>
      <c r="D10" s="57"/>
      <c r="E10" s="51">
        <v>11</v>
      </c>
      <c r="F10" s="51">
        <v>1300</v>
      </c>
      <c r="G10" s="52">
        <v>44158</v>
      </c>
      <c r="H10" s="53"/>
      <c r="I10" s="53">
        <v>110</v>
      </c>
      <c r="J10" s="53">
        <v>1300</v>
      </c>
      <c r="K10" s="54">
        <v>44099</v>
      </c>
      <c r="L10" s="55">
        <f>2000+MONTH(K10)</f>
        <v>2009</v>
      </c>
      <c r="M10" s="55">
        <f>2000+MONTH(G10)</f>
        <v>2011</v>
      </c>
    </row>
    <row r="11" spans="1:13" ht="15" thickBot="1" x14ac:dyDescent="0.35">
      <c r="A11" s="56"/>
      <c r="B11" s="51" t="s">
        <v>99</v>
      </c>
      <c r="C11" s="57"/>
      <c r="D11" s="57"/>
      <c r="E11" s="51">
        <v>12</v>
      </c>
      <c r="F11" s="51">
        <v>5850</v>
      </c>
      <c r="G11" s="52">
        <v>44179</v>
      </c>
      <c r="H11" s="53"/>
      <c r="I11" s="53">
        <v>120</v>
      </c>
      <c r="J11" s="53">
        <v>5850</v>
      </c>
      <c r="K11" s="54">
        <v>44120</v>
      </c>
      <c r="L11" s="55">
        <f>2000+MONTH(K11)</f>
        <v>2010</v>
      </c>
      <c r="M11" s="55">
        <f>2000+MONTH(G11)</f>
        <v>2012</v>
      </c>
    </row>
    <row r="12" spans="1:13" ht="15" thickBot="1" x14ac:dyDescent="0.35">
      <c r="A12" s="50">
        <v>470456</v>
      </c>
      <c r="B12" s="51" t="s">
        <v>99</v>
      </c>
      <c r="C12" s="51">
        <v>414582</v>
      </c>
      <c r="D12" s="51" t="s">
        <v>101</v>
      </c>
      <c r="E12" s="51">
        <v>4</v>
      </c>
      <c r="F12" s="51">
        <v>2000</v>
      </c>
      <c r="G12" s="52">
        <v>43992</v>
      </c>
      <c r="H12" s="53">
        <v>11002618</v>
      </c>
      <c r="I12" s="53">
        <v>40</v>
      </c>
      <c r="J12" s="53">
        <v>2000</v>
      </c>
      <c r="K12" s="54">
        <v>43934</v>
      </c>
      <c r="L12" s="55">
        <f>2000+MONTH(K12)</f>
        <v>2004</v>
      </c>
      <c r="M12" s="55">
        <f>2000+MONTH(G12)</f>
        <v>2006</v>
      </c>
    </row>
    <row r="13" spans="1:13" ht="15" thickBot="1" x14ac:dyDescent="0.35">
      <c r="A13" s="56"/>
      <c r="B13" s="51" t="s">
        <v>99</v>
      </c>
      <c r="C13" s="57"/>
      <c r="D13" s="57"/>
      <c r="E13" s="51">
        <v>5</v>
      </c>
      <c r="F13" s="51">
        <v>2000</v>
      </c>
      <c r="G13" s="52">
        <v>44013</v>
      </c>
      <c r="H13" s="53"/>
      <c r="I13" s="53">
        <v>50</v>
      </c>
      <c r="J13" s="53">
        <v>2000</v>
      </c>
      <c r="K13" s="54">
        <v>43955</v>
      </c>
      <c r="L13" s="55">
        <f>2000+MONTH(K13)</f>
        <v>2005</v>
      </c>
      <c r="M13" s="55">
        <f>2000+MONTH(G13)</f>
        <v>2007</v>
      </c>
    </row>
    <row r="14" spans="1:13" ht="15" thickBot="1" x14ac:dyDescent="0.35">
      <c r="A14" s="56"/>
      <c r="B14" s="51" t="s">
        <v>99</v>
      </c>
      <c r="C14" s="57"/>
      <c r="D14" s="57"/>
      <c r="E14" s="51">
        <v>6</v>
      </c>
      <c r="F14" s="51">
        <v>2000</v>
      </c>
      <c r="G14" s="52">
        <v>44084</v>
      </c>
      <c r="H14" s="53"/>
      <c r="I14" s="53">
        <v>60</v>
      </c>
      <c r="J14" s="53">
        <v>2000</v>
      </c>
      <c r="K14" s="54">
        <v>43997</v>
      </c>
      <c r="L14" s="55">
        <f>2000+MONTH(K14)</f>
        <v>2006</v>
      </c>
      <c r="M14" s="55">
        <f>2000+MONTH(G14)</f>
        <v>2009</v>
      </c>
    </row>
    <row r="15" spans="1:13" ht="15" thickBot="1" x14ac:dyDescent="0.35">
      <c r="A15" s="56"/>
      <c r="B15" s="51" t="s">
        <v>99</v>
      </c>
      <c r="C15" s="57"/>
      <c r="D15" s="57"/>
      <c r="E15" s="51">
        <v>7</v>
      </c>
      <c r="F15" s="51">
        <v>2500</v>
      </c>
      <c r="G15" s="52">
        <v>44130</v>
      </c>
      <c r="H15" s="53"/>
      <c r="I15" s="53">
        <v>70</v>
      </c>
      <c r="J15" s="53">
        <v>2500</v>
      </c>
      <c r="K15" s="54">
        <v>44060</v>
      </c>
      <c r="L15" s="55">
        <f>2000+MONTH(K15)</f>
        <v>2008</v>
      </c>
      <c r="M15" s="55">
        <f>2000+MONTH(G15)</f>
        <v>2010</v>
      </c>
    </row>
    <row r="16" spans="1:13" ht="15" thickBot="1" x14ac:dyDescent="0.35">
      <c r="A16" s="56"/>
      <c r="B16" s="51" t="s">
        <v>99</v>
      </c>
      <c r="C16" s="57"/>
      <c r="D16" s="57"/>
      <c r="E16" s="51">
        <v>8</v>
      </c>
      <c r="F16" s="51">
        <v>2000</v>
      </c>
      <c r="G16" s="52">
        <v>44165</v>
      </c>
      <c r="H16" s="53"/>
      <c r="I16" s="53">
        <v>80</v>
      </c>
      <c r="J16" s="53">
        <v>2000</v>
      </c>
      <c r="K16" s="54">
        <v>44105</v>
      </c>
      <c r="L16" s="55">
        <f>2000+MONTH(K16)</f>
        <v>2010</v>
      </c>
      <c r="M16" s="55">
        <f>2000+MONTH(G16)</f>
        <v>2011</v>
      </c>
    </row>
    <row r="17" spans="1:13" ht="15" thickBot="1" x14ac:dyDescent="0.35">
      <c r="A17" s="56"/>
      <c r="B17" s="51" t="s">
        <v>99</v>
      </c>
      <c r="C17" s="57"/>
      <c r="D17" s="57"/>
      <c r="E17" s="51">
        <v>9</v>
      </c>
      <c r="F17" s="51">
        <v>1168</v>
      </c>
      <c r="G17" s="52">
        <v>44197</v>
      </c>
      <c r="H17" s="53"/>
      <c r="I17" s="53">
        <v>90</v>
      </c>
      <c r="J17" s="53">
        <v>1168</v>
      </c>
      <c r="K17" s="54">
        <v>44139</v>
      </c>
      <c r="L17" s="55">
        <f>2000+MONTH(K17)</f>
        <v>2011</v>
      </c>
      <c r="M17" s="55">
        <f t="shared" ref="M17:M18" si="0">2100+MONTH(G17)</f>
        <v>2101</v>
      </c>
    </row>
    <row r="18" spans="1:13" ht="15" thickBot="1" x14ac:dyDescent="0.35">
      <c r="A18" s="56"/>
      <c r="B18" s="51" t="s">
        <v>99</v>
      </c>
      <c r="C18" s="57"/>
      <c r="D18" s="57"/>
      <c r="E18" s="51">
        <v>10</v>
      </c>
      <c r="F18" s="51">
        <v>2000</v>
      </c>
      <c r="G18" s="52">
        <v>44235</v>
      </c>
      <c r="H18" s="53"/>
      <c r="I18" s="53">
        <v>100</v>
      </c>
      <c r="J18" s="53">
        <v>2000</v>
      </c>
      <c r="K18" s="54">
        <v>44177</v>
      </c>
      <c r="L18" s="55">
        <f>2000+MONTH(K18)</f>
        <v>2012</v>
      </c>
      <c r="M18" s="55">
        <f t="shared" si="0"/>
        <v>2102</v>
      </c>
    </row>
    <row r="19" spans="1:13" ht="15" thickBot="1" x14ac:dyDescent="0.35">
      <c r="A19" s="50">
        <v>470458</v>
      </c>
      <c r="B19" s="51" t="s">
        <v>99</v>
      </c>
      <c r="C19" s="51">
        <v>426841</v>
      </c>
      <c r="D19" s="51" t="s">
        <v>102</v>
      </c>
      <c r="E19" s="51">
        <v>6</v>
      </c>
      <c r="F19" s="51">
        <v>1300</v>
      </c>
      <c r="G19" s="52">
        <v>44021</v>
      </c>
      <c r="H19" s="53">
        <v>11002619</v>
      </c>
      <c r="I19" s="53">
        <v>60</v>
      </c>
      <c r="J19" s="53">
        <v>1300</v>
      </c>
      <c r="K19" s="54">
        <v>43940</v>
      </c>
      <c r="L19" s="55">
        <f>2000+MONTH(K19)</f>
        <v>2004</v>
      </c>
      <c r="M19" s="55">
        <f>2000+MONTH(G19)</f>
        <v>2007</v>
      </c>
    </row>
    <row r="20" spans="1:13" ht="15" thickBot="1" x14ac:dyDescent="0.35">
      <c r="A20" s="56"/>
      <c r="B20" s="51" t="s">
        <v>99</v>
      </c>
      <c r="C20" s="57"/>
      <c r="D20" s="57"/>
      <c r="E20" s="51">
        <v>7</v>
      </c>
      <c r="F20" s="51">
        <v>2100</v>
      </c>
      <c r="G20" s="52">
        <v>44076</v>
      </c>
      <c r="H20" s="53"/>
      <c r="I20" s="53">
        <v>70</v>
      </c>
      <c r="J20" s="53">
        <v>2100</v>
      </c>
      <c r="K20" s="54">
        <v>43989</v>
      </c>
      <c r="L20" s="55">
        <f>2000+MONTH(K20)</f>
        <v>2006</v>
      </c>
      <c r="M20" s="55">
        <f>2000+MONTH(G20)</f>
        <v>2009</v>
      </c>
    </row>
    <row r="21" spans="1:13" ht="15" thickBot="1" x14ac:dyDescent="0.35">
      <c r="A21" s="56"/>
      <c r="B21" s="51" t="s">
        <v>99</v>
      </c>
      <c r="C21" s="57"/>
      <c r="D21" s="57"/>
      <c r="E21" s="51">
        <v>8</v>
      </c>
      <c r="F21" s="51">
        <v>2100</v>
      </c>
      <c r="G21" s="52">
        <v>44153</v>
      </c>
      <c r="H21" s="53"/>
      <c r="I21" s="53">
        <v>80</v>
      </c>
      <c r="J21" s="53">
        <v>2100</v>
      </c>
      <c r="K21" s="54">
        <v>44066</v>
      </c>
      <c r="L21" s="55">
        <f>2000+MONTH(K21)</f>
        <v>2008</v>
      </c>
      <c r="M21" s="55">
        <f>2000+MONTH(G21)</f>
        <v>2011</v>
      </c>
    </row>
    <row r="22" spans="1:13" ht="15" thickBot="1" x14ac:dyDescent="0.35">
      <c r="A22" s="56"/>
      <c r="B22" s="51" t="s">
        <v>99</v>
      </c>
      <c r="C22" s="57"/>
      <c r="D22" s="57"/>
      <c r="E22" s="51">
        <v>9</v>
      </c>
      <c r="F22" s="51">
        <v>1000</v>
      </c>
      <c r="G22" s="52">
        <v>44183</v>
      </c>
      <c r="H22" s="53"/>
      <c r="I22" s="53">
        <v>90</v>
      </c>
      <c r="J22" s="53">
        <v>1000</v>
      </c>
      <c r="K22" s="54">
        <v>44109</v>
      </c>
      <c r="L22" s="55">
        <f>2000+MONTH(K22)</f>
        <v>2010</v>
      </c>
      <c r="M22" s="55">
        <f>2000+MONTH(G22)</f>
        <v>2012</v>
      </c>
    </row>
    <row r="23" spans="1:13" ht="15" thickBot="1" x14ac:dyDescent="0.35">
      <c r="A23" s="56"/>
      <c r="B23" s="51" t="s">
        <v>99</v>
      </c>
      <c r="C23" s="57"/>
      <c r="D23" s="57"/>
      <c r="E23" s="51">
        <v>10</v>
      </c>
      <c r="F23" s="51">
        <v>2100</v>
      </c>
      <c r="G23" s="52">
        <v>44224</v>
      </c>
      <c r="H23" s="53"/>
      <c r="I23" s="53">
        <v>100</v>
      </c>
      <c r="J23" s="53">
        <v>2100</v>
      </c>
      <c r="K23" s="54">
        <v>44149</v>
      </c>
      <c r="L23" s="55">
        <f>2000+MONTH(K23)</f>
        <v>2011</v>
      </c>
      <c r="M23" s="55">
        <f t="shared" ref="M23:M24" si="1">2100+MONTH(G23)</f>
        <v>2101</v>
      </c>
    </row>
    <row r="24" spans="1:13" ht="15" thickBot="1" x14ac:dyDescent="0.35">
      <c r="A24" s="56"/>
      <c r="B24" s="51" t="s">
        <v>99</v>
      </c>
      <c r="C24" s="57"/>
      <c r="D24" s="57"/>
      <c r="E24" s="51">
        <v>11</v>
      </c>
      <c r="F24" s="51">
        <v>2100</v>
      </c>
      <c r="G24" s="52">
        <v>44274</v>
      </c>
      <c r="H24" s="53"/>
      <c r="I24" s="53">
        <v>110</v>
      </c>
      <c r="J24" s="53">
        <v>2100</v>
      </c>
      <c r="K24" s="54">
        <v>44171</v>
      </c>
      <c r="L24" s="55">
        <f>2000+MONTH(K24)</f>
        <v>2012</v>
      </c>
      <c r="M24" s="55">
        <f t="shared" si="1"/>
        <v>2103</v>
      </c>
    </row>
    <row r="25" spans="1:13" ht="15" thickBot="1" x14ac:dyDescent="0.35">
      <c r="A25" s="50">
        <v>471106</v>
      </c>
      <c r="B25" s="51" t="s">
        <v>99</v>
      </c>
      <c r="C25" s="51">
        <v>415936</v>
      </c>
      <c r="D25" s="51" t="s">
        <v>103</v>
      </c>
      <c r="E25" s="51">
        <v>4</v>
      </c>
      <c r="F25" s="51">
        <v>600</v>
      </c>
      <c r="G25" s="52">
        <v>44006</v>
      </c>
      <c r="H25" s="53"/>
      <c r="I25" s="53">
        <v>40</v>
      </c>
      <c r="J25" s="53">
        <v>2000</v>
      </c>
      <c r="K25" s="54">
        <v>43948</v>
      </c>
      <c r="L25" s="55">
        <f>2000+MONTH(K25)</f>
        <v>2004</v>
      </c>
      <c r="M25" s="55">
        <f>2000+MONTH(G25)</f>
        <v>2006</v>
      </c>
    </row>
    <row r="26" spans="1:13" ht="15" thickBot="1" x14ac:dyDescent="0.35">
      <c r="A26" s="56"/>
      <c r="B26" s="51" t="s">
        <v>99</v>
      </c>
      <c r="C26" s="57"/>
      <c r="D26" s="57"/>
      <c r="E26" s="51">
        <v>5</v>
      </c>
      <c r="F26" s="51">
        <v>4400</v>
      </c>
      <c r="G26" s="52">
        <v>44006</v>
      </c>
      <c r="H26" s="53"/>
      <c r="I26" s="53">
        <v>50</v>
      </c>
      <c r="J26" s="53">
        <v>4400</v>
      </c>
      <c r="K26" s="54">
        <v>43955</v>
      </c>
      <c r="L26" s="55">
        <f>2000+MONTH(K26)</f>
        <v>2005</v>
      </c>
      <c r="M26" s="55">
        <f>2000+MONTH(G26)</f>
        <v>2006</v>
      </c>
    </row>
    <row r="27" spans="1:13" ht="15" thickBot="1" x14ac:dyDescent="0.35">
      <c r="A27" s="56"/>
      <c r="B27" s="51" t="s">
        <v>99</v>
      </c>
      <c r="C27" s="57"/>
      <c r="D27" s="57"/>
      <c r="E27" s="51">
        <v>6</v>
      </c>
      <c r="F27" s="51">
        <v>4400</v>
      </c>
      <c r="G27" s="52">
        <v>44025</v>
      </c>
      <c r="H27" s="53"/>
      <c r="I27" s="53">
        <v>60</v>
      </c>
      <c r="J27" s="53">
        <v>4400</v>
      </c>
      <c r="K27" s="54">
        <v>43965</v>
      </c>
      <c r="L27" s="55">
        <f>2000+MONTH(K27)</f>
        <v>2005</v>
      </c>
      <c r="M27" s="55">
        <f>2000+MONTH(G27)</f>
        <v>2007</v>
      </c>
    </row>
    <row r="28" spans="1:13" ht="15" thickBot="1" x14ac:dyDescent="0.35">
      <c r="A28" s="56"/>
      <c r="B28" s="51" t="s">
        <v>99</v>
      </c>
      <c r="C28" s="57"/>
      <c r="D28" s="57"/>
      <c r="E28" s="51">
        <v>7</v>
      </c>
      <c r="F28" s="51">
        <v>5700</v>
      </c>
      <c r="G28" s="52">
        <v>44098</v>
      </c>
      <c r="H28" s="53"/>
      <c r="I28" s="53">
        <v>70</v>
      </c>
      <c r="J28" s="53">
        <v>5700</v>
      </c>
      <c r="K28" s="54">
        <v>44072</v>
      </c>
      <c r="L28" s="55">
        <f>2000+MONTH(K28)</f>
        <v>2008</v>
      </c>
      <c r="M28" s="55">
        <f>2000+MONTH(G28)</f>
        <v>2009</v>
      </c>
    </row>
    <row r="29" spans="1:13" ht="15" thickBot="1" x14ac:dyDescent="0.35">
      <c r="A29" s="56"/>
      <c r="B29" s="51" t="s">
        <v>99</v>
      </c>
      <c r="C29" s="57"/>
      <c r="D29" s="57"/>
      <c r="E29" s="51">
        <v>8</v>
      </c>
      <c r="F29" s="51">
        <v>5690</v>
      </c>
      <c r="G29" s="52">
        <v>44148</v>
      </c>
      <c r="H29" s="53"/>
      <c r="I29" s="53">
        <v>80</v>
      </c>
      <c r="J29" s="53">
        <v>5690</v>
      </c>
      <c r="K29" s="54">
        <v>44090</v>
      </c>
      <c r="L29" s="55">
        <f>2000+MONTH(K29)</f>
        <v>2009</v>
      </c>
      <c r="M29" s="55">
        <f>2000+MONTH(G29)</f>
        <v>2011</v>
      </c>
    </row>
    <row r="30" spans="1:13" ht="15" thickBot="1" x14ac:dyDescent="0.35">
      <c r="A30" s="56"/>
      <c r="B30" s="51" t="s">
        <v>99</v>
      </c>
      <c r="C30" s="57"/>
      <c r="D30" s="57"/>
      <c r="E30" s="51">
        <v>9</v>
      </c>
      <c r="F30" s="51">
        <v>4400</v>
      </c>
      <c r="G30" s="52">
        <v>44207</v>
      </c>
      <c r="H30" s="53"/>
      <c r="I30" s="53">
        <v>90</v>
      </c>
      <c r="J30" s="53">
        <v>4400</v>
      </c>
      <c r="K30" s="54">
        <v>44147</v>
      </c>
      <c r="L30" s="55">
        <f>2000+MONTH(K30)</f>
        <v>2011</v>
      </c>
      <c r="M30" s="55">
        <f>2100+MONTH(G30)</f>
        <v>2101</v>
      </c>
    </row>
  </sheetData>
  <autoFilter ref="A1:M30" xr:uid="{3E9AA13E-DF72-48F2-975D-4D6450550517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C9379-AACA-4B55-8D0A-4B379DF6470E}">
  <ds:schemaRefs>
    <ds:schemaRef ds:uri="http://purl.org/dc/terms/"/>
    <ds:schemaRef ds:uri="http://schemas.openxmlformats.org/package/2006/metadata/core-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Demandes Böhler</vt:lpstr>
      <vt:lpstr>Demandes Mettis</vt:lpstr>
      <vt:lpstr>Demandes Plymouth</vt:lpstr>
      <vt:lpstr>Demandes Otto Fuchs</vt:lpstr>
      <vt:lpstr>Demandes LISI</vt:lpstr>
      <vt:lpstr>Demandes annulations et reports</vt:lpstr>
      <vt:lpstr>Demande reports LISI</vt:lpstr>
      <vt:lpstr>'Demande reports LISI'!data</vt:lpstr>
      <vt:lpstr>data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2020-04-28T15:33:14Z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