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50" windowWidth="20115" windowHeight="7995" activeTab="8"/>
  </bookViews>
  <sheets>
    <sheet name="ProdPlan" sheetId="1" r:id="rId1"/>
    <sheet name="20180117" sheetId="2" state="hidden" r:id="rId2"/>
    <sheet name="20180112" sheetId="3" state="hidden" r:id="rId3"/>
    <sheet name="20180110" sheetId="4" state="hidden" r:id="rId4"/>
    <sheet name="Ecotitanium_details" sheetId="5" state="hidden" r:id="rId5"/>
    <sheet name="Prev_affermie" sheetId="6" state="hidden" r:id="rId6"/>
    <sheet name="Planification" sheetId="8" state="hidden" r:id="rId7"/>
    <sheet name="Feuil1" sheetId="9" state="hidden" r:id="rId8"/>
    <sheet name="Affectation" sheetId="11" r:id="rId9"/>
  </sheets>
  <definedNames>
    <definedName name="_xlnm.Print_Area" localSheetId="8">Affectation!$U$8:$AU$23</definedName>
    <definedName name="_xlnm.Print_Area" localSheetId="0">ProdPlan!$A$8:$U$20</definedName>
  </definedNames>
  <calcPr calcId="145621"/>
  <customWorkbookViews>
    <customWorkbookView name="Raymond Allier - Affichage personnalisé" guid="{03FE7542-3F4E-4D64-8852-F2B677E16CBB}" mergeInterval="0" personalView="1" maximized="1" windowWidth="1600" windowHeight="665" activeSheetId="1"/>
    <customWorkbookView name="Nicolas Proix - Affichage personnalisé" guid="{67A1EC1C-54F5-4EFD-A647-0C93F64028CD}" mergeInterval="0" personalView="1" maximized="1" windowWidth="1600" windowHeight="685" activeSheetId="8"/>
  </customWorkbookViews>
</workbook>
</file>

<file path=xl/calcChain.xml><?xml version="1.0" encoding="utf-8"?>
<calcChain xmlns="http://schemas.openxmlformats.org/spreadsheetml/2006/main">
  <c r="S13" i="11" l="1"/>
  <c r="S11" i="11"/>
  <c r="S10" i="11"/>
  <c r="F17" i="8" l="1"/>
  <c r="G17" i="8" s="1"/>
  <c r="H17" i="8" s="1"/>
  <c r="E17" i="8"/>
  <c r="AH16" i="8"/>
  <c r="AG16" i="8"/>
  <c r="AF16" i="8"/>
  <c r="AE16" i="8"/>
  <c r="AD16" i="8"/>
  <c r="AB16" i="8"/>
  <c r="AA16" i="8"/>
  <c r="Z16" i="8"/>
  <c r="Y16" i="8"/>
  <c r="X16" i="8"/>
  <c r="W16" i="8"/>
  <c r="V16" i="8"/>
  <c r="U16" i="8"/>
  <c r="T16" i="8"/>
  <c r="S16" i="8"/>
  <c r="R16" i="8"/>
  <c r="Q16" i="8"/>
  <c r="Q17" i="8" s="1"/>
  <c r="R17" i="8" s="1"/>
  <c r="P16" i="8"/>
  <c r="O16" i="8"/>
  <c r="N16" i="8"/>
  <c r="M16" i="8"/>
  <c r="L16" i="8"/>
  <c r="K16" i="8"/>
  <c r="J16" i="8"/>
  <c r="I16" i="8"/>
  <c r="D7" i="8"/>
  <c r="D6" i="8"/>
  <c r="D5" i="8"/>
  <c r="D13" i="8" l="1"/>
  <c r="D16" i="8"/>
  <c r="S17" i="8"/>
  <c r="T17" i="8" s="1"/>
  <c r="U17" i="8" s="1"/>
  <c r="V17" i="8" s="1"/>
  <c r="W17" i="8" s="1"/>
  <c r="X17" i="8" s="1"/>
  <c r="Y17" i="8" s="1"/>
  <c r="Z17" i="8" s="1"/>
  <c r="AA17" i="8" s="1"/>
  <c r="AB17" i="8" s="1"/>
  <c r="I17" i="8"/>
  <c r="J17" i="8" s="1"/>
  <c r="K17" i="8" s="1"/>
  <c r="L17" i="8" s="1"/>
  <c r="M17" i="8" s="1"/>
  <c r="N17" i="8" s="1"/>
  <c r="O17" i="8" s="1"/>
  <c r="P17" i="8" s="1"/>
  <c r="AC16" i="8"/>
  <c r="AC17" i="8" s="1"/>
  <c r="AD17" i="8" s="1"/>
  <c r="AE17" i="8" s="1"/>
  <c r="AF17" i="8" s="1"/>
  <c r="AG17" i="8" s="1"/>
  <c r="AH17" i="8" s="1"/>
  <c r="F14" i="5"/>
</calcChain>
</file>

<file path=xl/comments1.xml><?xml version="1.0" encoding="utf-8"?>
<comments xmlns="http://schemas.openxmlformats.org/spreadsheetml/2006/main">
  <authors>
    <author>Nicolas Proix</author>
    <author>Fabien Havez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Ordre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programmé</t>
        </r>
      </text>
    </comment>
    <comment ref="K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Ferme = à Lancer </t>
        </r>
      </text>
    </comment>
    <comment ref="R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en semaine : planifié
en jour : ordonnancé
</t>
        </r>
      </text>
    </comment>
    <comment ref="T11" authorId="1">
      <text>
        <r>
          <rPr>
            <b/>
            <sz val="9"/>
            <color indexed="81"/>
            <rFont val="Tahoma"/>
            <family val="2"/>
          </rPr>
          <t>15 semaines à acceptation de la commande + 50 jours Transport
Commande reçue en semaine 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3" authorId="1">
      <text>
        <r>
          <rPr>
            <b/>
            <sz val="9"/>
            <color indexed="81"/>
            <rFont val="Tahoma"/>
            <family val="2"/>
          </rPr>
          <t>15 semaines à acceptation de la commande + 50 jours Transport
Commande reçue en semaine 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4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13/2 ; 3 fusions restent à faire au PAM sur la campagne A</t>
        </r>
      </text>
    </comment>
    <comment ref="R17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jusqu’à S11</t>
        </r>
      </text>
    </comment>
    <comment ref="S19" authorId="1">
      <text>
        <r>
          <rPr>
            <b/>
            <sz val="9"/>
            <color indexed="81"/>
            <rFont val="Tahoma"/>
            <family val="2"/>
          </rPr>
          <t>Depend de la température de chauffage de l'ELI. Si température compatible avec Structure, vérifier engagement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Nicolas Proix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nombre de lingots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programmé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Ferme = à Lancer </t>
        </r>
      </text>
    </comment>
  </commentList>
</comments>
</file>

<file path=xl/comments3.xml><?xml version="1.0" encoding="utf-8"?>
<comments xmlns="http://schemas.openxmlformats.org/spreadsheetml/2006/main">
  <authors>
    <author>Nicolas Proix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nombre de lingots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programmé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Ferme = à Lancer </t>
        </r>
      </text>
    </comment>
  </commentList>
</comments>
</file>

<file path=xl/comments4.xml><?xml version="1.0" encoding="utf-8"?>
<comments xmlns="http://schemas.openxmlformats.org/spreadsheetml/2006/main">
  <authors>
    <author>Nicolas Proix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10/1 : info Jessica copeaux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16000 max suivant possibilité d'utilisation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8/1 : non validé à ce jour (relance effectuée)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attention poids inférieur</t>
        </r>
      </text>
    </comment>
    <comment ref="I13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Relancer pour date retour</t>
        </r>
      </text>
    </comment>
  </commentList>
</comments>
</file>

<file path=xl/comments5.xml><?xml version="1.0" encoding="utf-8"?>
<comments xmlns="http://schemas.openxmlformats.org/spreadsheetml/2006/main">
  <authors>
    <author>Auteur</author>
  </authors>
  <commentList>
    <comment ref="Q11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Patrick : 1400 tonnes, 194 lingots sortis 
</t>
        </r>
      </text>
    </comment>
  </commentList>
</comments>
</file>

<file path=xl/comments6.xml><?xml version="1.0" encoding="utf-8"?>
<comments xmlns="http://schemas.openxmlformats.org/spreadsheetml/2006/main">
  <authors>
    <author>Nicolas Proix</author>
    <author>Fabien Havez</author>
  </authors>
  <commentList>
    <comment ref="E9" authorId="0">
      <text>
        <r>
          <rPr>
            <b/>
            <sz val="9"/>
            <color indexed="81"/>
            <rFont val="Tahoma"/>
            <charset val="1"/>
          </rPr>
          <t>Nicolas Proix:</t>
        </r>
        <r>
          <rPr>
            <sz val="9"/>
            <color indexed="81"/>
            <rFont val="Tahoma"/>
            <charset val="1"/>
          </rPr>
          <t xml:space="preserve">
- Qualification
- Commande externe</t>
        </r>
      </text>
    </comment>
    <comment ref="AK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programmé</t>
        </r>
      </text>
    </comment>
    <comment ref="AL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Ferme = à Lancer </t>
        </r>
      </text>
    </comment>
    <comment ref="AS9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en semaine : planifié
en jour : ordonnancé
</t>
        </r>
      </text>
    </comment>
    <comment ref="AT11" authorId="1">
      <text>
        <r>
          <rPr>
            <b/>
            <sz val="9"/>
            <color indexed="81"/>
            <rFont val="Tahoma"/>
            <family val="2"/>
          </rPr>
          <t>15 semaines à acceptation de la commande + 50 jours Transport
Commande reçue en semaine 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13" authorId="1">
      <text>
        <r>
          <rPr>
            <b/>
            <sz val="9"/>
            <color indexed="81"/>
            <rFont val="Tahoma"/>
            <family val="2"/>
          </rPr>
          <t>15 semaines à acceptation de la commande + 50 jours Transport
Commande reçue en semaine 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14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13/2 ; 3 fusions restent à faire au PAM sur la campagne A</t>
        </r>
      </text>
    </comment>
    <comment ref="AM15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13/2 ; 3 fusions restent à faire au PAM sur la campagne A</t>
        </r>
      </text>
    </comment>
    <comment ref="AS18" author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jusqu’à S11</t>
        </r>
      </text>
    </comment>
    <comment ref="L20" authorId="1">
      <text>
        <r>
          <rPr>
            <b/>
            <sz val="9"/>
            <color indexed="81"/>
            <rFont val="Tahoma"/>
            <family val="2"/>
          </rPr>
          <t>Depend de la température de chauffage de l'ELI. Si température compatible avec Structure, vérifier engagement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<sst xmlns="http://schemas.openxmlformats.org/spreadsheetml/2006/main" count="790" uniqueCount="281">
  <si>
    <t>Lingot pour</t>
  </si>
  <si>
    <t>ELI</t>
  </si>
  <si>
    <t>AIRBUS</t>
  </si>
  <si>
    <t>BOMBARDIER</t>
  </si>
  <si>
    <t>AMS4928</t>
  </si>
  <si>
    <t>Spec</t>
  </si>
  <si>
    <t>Gamme</t>
  </si>
  <si>
    <t>Recette</t>
  </si>
  <si>
    <t>Type</t>
  </si>
  <si>
    <t>MP</t>
  </si>
  <si>
    <t>Copeaux</t>
  </si>
  <si>
    <t>Massif</t>
  </si>
  <si>
    <t>Massif BHC</t>
  </si>
  <si>
    <t>Massif K05S</t>
  </si>
  <si>
    <t>OH</t>
  </si>
  <si>
    <t>Skull ELI</t>
  </si>
  <si>
    <t>Skull Airbus</t>
  </si>
  <si>
    <t>Nomenclature</t>
  </si>
  <si>
    <t>à faire</t>
  </si>
  <si>
    <t>Source Aksteel</t>
  </si>
  <si>
    <t>Copeaux ELI</t>
  </si>
  <si>
    <t>Copeaux non ELI</t>
  </si>
  <si>
    <t>fut</t>
  </si>
  <si>
    <t>Massif BBC</t>
  </si>
  <si>
    <t>pas de cdc/STM au 8/1</t>
  </si>
  <si>
    <t>Al et O haut</t>
  </si>
  <si>
    <t>Massif K05S + briquette</t>
  </si>
  <si>
    <t>Piste</t>
  </si>
  <si>
    <t>Copeaux ELI + massif ELI</t>
  </si>
  <si>
    <t>Massif 2800 BHC, Massif 3300 BHC</t>
  </si>
  <si>
    <t>Ordre</t>
  </si>
  <si>
    <t>Skull AMS4928</t>
  </si>
  <si>
    <t>skull actuel si dispo</t>
  </si>
  <si>
    <t>S03</t>
  </si>
  <si>
    <t>BRAMI</t>
  </si>
  <si>
    <t>ELG SWAP</t>
  </si>
  <si>
    <t>ELG ADP</t>
  </si>
  <si>
    <t>GT ADP</t>
  </si>
  <si>
    <t>Processus de Validation :</t>
  </si>
  <si>
    <t>EcoTitanium saisit les informations dans le tableau ci-dessous à partir des éléments fournis par Patrick ou Marc</t>
  </si>
  <si>
    <t>Validation à minima chaque Lundi par Marc, Patrick et Raymond, lors de la réunion hebdo.</t>
  </si>
  <si>
    <t>Diffusion du tableau chaque lundi.</t>
  </si>
  <si>
    <t>Validation</t>
  </si>
  <si>
    <t>Nuance</t>
  </si>
  <si>
    <t>Client</t>
  </si>
  <si>
    <t>Nbr Lingot</t>
  </si>
  <si>
    <t>Forme 1/2P</t>
  </si>
  <si>
    <t>Finalité</t>
  </si>
  <si>
    <t xml:space="preserve">Programmé </t>
  </si>
  <si>
    <t xml:space="preserve">Ferme = à Lancer </t>
  </si>
  <si>
    <t>Date PAM</t>
  </si>
  <si>
    <t>Commentaires</t>
  </si>
  <si>
    <t>PDE</t>
  </si>
  <si>
    <t>MDT</t>
  </si>
  <si>
    <t>RAR</t>
  </si>
  <si>
    <t>LAMA</t>
  </si>
  <si>
    <t>R ?</t>
  </si>
  <si>
    <t>Médical</t>
  </si>
  <si>
    <t>Oui</t>
  </si>
  <si>
    <t>S3, S4</t>
  </si>
  <si>
    <t>18/12/17 : Demander à UKAD la STM. Pas de commande du Laminoir ==&gt; action de Patrick pour vérifier besoin et date du besoin</t>
  </si>
  <si>
    <t>oui</t>
  </si>
  <si>
    <t>Haut O2</t>
  </si>
  <si>
    <t>R 180</t>
  </si>
  <si>
    <t>Qualification AIRBUS</t>
  </si>
  <si>
    <t>18/12/17 : Demander à UKAD la STMU. Pas de commande</t>
  </si>
  <si>
    <t>AMS4928-E?</t>
  </si>
  <si>
    <t>R 330</t>
  </si>
  <si>
    <t>Qualification BOMBARDIER</t>
  </si>
  <si>
    <t>18/12/17 : Demander à UKAD la STM. Pas de commande. UKAD : gamme AIRBUS</t>
  </si>
  <si>
    <t>AMS4928-E05A</t>
  </si>
  <si>
    <t>HAL, KIND…</t>
  </si>
  <si>
    <t>Lingot</t>
  </si>
  <si>
    <t>Stock lingot</t>
  </si>
  <si>
    <t>Non</t>
  </si>
  <si>
    <t>18/12/17 : Pas de commande</t>
  </si>
  <si>
    <t>Snn</t>
  </si>
  <si>
    <t>HAL ou KIND</t>
  </si>
  <si>
    <t>CEC</t>
  </si>
  <si>
    <t>new1</t>
  </si>
  <si>
    <t>new2</t>
  </si>
  <si>
    <t>new3 ou existant ?</t>
  </si>
  <si>
    <t>new4 ou existant ?</t>
  </si>
  <si>
    <t>R 240</t>
  </si>
  <si>
    <t>18/12/17 : Demander à UKAD la STMU. Pas de commande. UKAD : gamme AIRBUS. 
9/1/18 : Décision de Marion BESSAGNET de forger en R240 car c'est le Big Runer. Ce lingot sera utiliser aussi pour la qualification AIRBUS en R240 mm</t>
  </si>
  <si>
    <t>AMS4928-E05A ?</t>
  </si>
  <si>
    <t>R 330 / R 240</t>
  </si>
  <si>
    <t>S8, S9</t>
  </si>
  <si>
    <t>Potentiel regroupement avec R240 : attente validation.</t>
  </si>
  <si>
    <t>R 200</t>
  </si>
  <si>
    <t>9/1/18 : Laurent CLUZEL confirme que les gammes R200 et R240 mm ne sont pas communes et qu'il faut privilégier gamme presse (gamme SMX pas encore qualifiée). Potentiel regroupement avec R125 : attente validation.</t>
  </si>
  <si>
    <t>R125</t>
  </si>
  <si>
    <t>LI0002</t>
  </si>
  <si>
    <t>Article</t>
  </si>
  <si>
    <t>OF</t>
  </si>
  <si>
    <t>LI0003</t>
  </si>
  <si>
    <t>existante</t>
  </si>
  <si>
    <r>
      <rPr>
        <strike/>
        <sz val="11"/>
        <color theme="1"/>
        <rFont val="Calibri"/>
        <family val="2"/>
        <scheme val="minor"/>
      </rPr>
      <t>10241</t>
    </r>
    <r>
      <rPr>
        <sz val="11"/>
        <color theme="1"/>
        <rFont val="Calibri"/>
        <family val="2"/>
        <scheme val="minor"/>
      </rPr>
      <t xml:space="preserve">
10242</t>
    </r>
  </si>
  <si>
    <r>
      <rPr>
        <strike/>
        <sz val="11"/>
        <color theme="1"/>
        <rFont val="Calibri"/>
        <family val="2"/>
        <scheme val="minor"/>
      </rPr>
      <t>10240</t>
    </r>
    <r>
      <rPr>
        <sz val="11"/>
        <color theme="1"/>
        <rFont val="Calibri"/>
        <family val="2"/>
        <scheme val="minor"/>
      </rPr>
      <t xml:space="preserve">
10243</t>
    </r>
  </si>
  <si>
    <t>18/12/17 : Pas de commande
KIND : Lingot
HAL : D200</t>
  </si>
  <si>
    <t>Gamme Presse</t>
  </si>
  <si>
    <t>Flux de sortie</t>
  </si>
  <si>
    <t>n</t>
  </si>
  <si>
    <t>Ferme</t>
  </si>
  <si>
    <t>Prog</t>
  </si>
  <si>
    <t>Qualification
 BOMBARDIER</t>
  </si>
  <si>
    <t>Qualification
AIRBUS</t>
  </si>
  <si>
    <t>Date 
PAM</t>
  </si>
  <si>
    <t>Sorti : 
date de sortie 1/2P</t>
  </si>
  <si>
    <t>18/12/17 : Demander à UKAD la STMU. Pas de commande. UKAD : gamme AIRBUS. 
9/1/18 : Décision de Marion BESSAGNET de forger en R240 car c'est le Big Runner. Ce lingot sera utiliser aussi pour la qualification AIRBUS en R240 mm</t>
  </si>
  <si>
    <t>En-cours</t>
  </si>
  <si>
    <t>Patrick</t>
  </si>
  <si>
    <t>S4</t>
  </si>
  <si>
    <t>S3</t>
  </si>
  <si>
    <t>1/2 P UKAD en S22
PF Pamiers en S46</t>
  </si>
  <si>
    <t>PF  Pamiers S49</t>
  </si>
  <si>
    <t>PF  Pamiers S51</t>
  </si>
  <si>
    <t>PF  Pamiers S4 / 2019</t>
  </si>
  <si>
    <t>S22</t>
  </si>
  <si>
    <t>S46</t>
  </si>
  <si>
    <t>S25</t>
  </si>
  <si>
    <t>S31</t>
  </si>
  <si>
    <t>S51</t>
  </si>
  <si>
    <t>S49</t>
  </si>
  <si>
    <t>S4 2019</t>
  </si>
  <si>
    <t>Forme 
1/2P</t>
  </si>
  <si>
    <t>LI0010</t>
  </si>
  <si>
    <t>LI0009</t>
  </si>
  <si>
    <t>sur la base du point Raymond, Jessica, Malika, Claude, Julien le 8/1/2018</t>
  </si>
  <si>
    <t>Potentiel Commercial</t>
  </si>
  <si>
    <t>Qualification
AIRBUS via SPIRIT</t>
  </si>
  <si>
    <t>Poids affecté à la ligne</t>
  </si>
  <si>
    <t>Poids dispo à la vente</t>
  </si>
  <si>
    <t>R 100</t>
  </si>
  <si>
    <t>Médical - ACNIS</t>
  </si>
  <si>
    <t>S12</t>
  </si>
  <si>
    <t>S10</t>
  </si>
  <si>
    <t>Sortie de Lingot Ecotitanium = entrée UKAD</t>
  </si>
  <si>
    <t>Poids Net Lingot moyen (t)</t>
  </si>
  <si>
    <t>Lingots vendus UKAD (t)</t>
  </si>
  <si>
    <t>soit en Lingots</t>
  </si>
  <si>
    <t>Poids d'un Skull (t)</t>
  </si>
  <si>
    <t>Poids Electrode  (t)</t>
  </si>
  <si>
    <t>Lingots</t>
  </si>
  <si>
    <t>Cumul</t>
  </si>
  <si>
    <t>A croiser avec Raymond, le 23/1</t>
  </si>
  <si>
    <t>Jalon Qualif AMS4928</t>
  </si>
  <si>
    <t>Date en point 5 : 0 en janvier</t>
  </si>
  <si>
    <t>Bombardier</t>
  </si>
  <si>
    <t>22 Lingots 04 a 12 2018</t>
  </si>
  <si>
    <t>60 lingots de 3 à 12 2018</t>
  </si>
  <si>
    <t>1 lingot Mecachrome</t>
  </si>
  <si>
    <t>1 lingot</t>
  </si>
  <si>
    <t>7 lingots qualif</t>
  </si>
  <si>
    <t>a partir de S47 SPIRIT</t>
  </si>
  <si>
    <t>180B</t>
  </si>
  <si>
    <t xml:space="preserve">3 lingots </t>
  </si>
  <si>
    <t>ELI ?</t>
  </si>
  <si>
    <t>5-Mise à disposition sortie ECOTITANIUM</t>
  </si>
  <si>
    <t>EcoTi
18W04</t>
  </si>
  <si>
    <t>EcoTI
Budget</t>
  </si>
  <si>
    <t>UKAD
18W03</t>
  </si>
  <si>
    <t>Mecachrome</t>
  </si>
  <si>
    <t>Lingots Qualifs</t>
  </si>
  <si>
    <t>SPIRIT</t>
  </si>
  <si>
    <t>S09</t>
  </si>
  <si>
    <t>Si commande HAL besoin de 6,2 tonnes, il faudra affecter 2 lingots . Pour cela utilser la même gamme de transfo  que la qualif Airbus lgt 6.
Kind, peu probable à court terme, exigences de qualifs tierce parties pour Marine !!!
La priorité est d'affecter ce lingot à Mecachrome / Trunnion du Global 7000 à finalité Bombardier, en 330 mm 4 barres 
26/1 : prio MCC Trunnion R330 / 4 barres. Risque HAL sur Reliquat</t>
  </si>
  <si>
    <t>3b</t>
  </si>
  <si>
    <t>3a</t>
  </si>
  <si>
    <t>4 ou 5</t>
  </si>
  <si>
    <t>Pamiers/
Ancizes</t>
  </si>
  <si>
    <t>Qualif Airbus grosse pièce, wing package Airbus,
Complément affectable à Bombardier C Series si OK Pamiers et appui Philippe Heritier.
=&gt; clé de répartition d'affectation à donner (ECOTI pour Qualif, UKAD pour C Serie)</t>
  </si>
  <si>
    <r>
      <t xml:space="preserve">UKAD
</t>
    </r>
    <r>
      <rPr>
        <sz val="8"/>
        <color theme="1"/>
        <rFont val="Calibri"/>
        <family val="2"/>
        <scheme val="minor"/>
      </rPr>
      <t>Engagment</t>
    </r>
  </si>
  <si>
    <t>Produit Spécifique aux Door Frames Spirit A350, livraison du solde pour fin Novembre.
26/1 : BFR ? Ventes à Pamiers = ?</t>
  </si>
  <si>
    <t>Chiffrage en cours de diamètre 100 mm pour Acnis.
26/1 : toujours probable, livraison Juin après Bloom chez le client
Attente commande A&amp;D pour le lingot, UKAD preste pour A&amp;D</t>
  </si>
  <si>
    <t xml:space="preserve">Qualif Airbus,
Arrêter au stade ébauche carré de 280 mm pour switcher sur dimension utile
26/1 : opération stock découplage pour Taux de service pour une réponse LT=10  W:  à partager (UKAD+ECOTI) pour prise en charge du BFR 
Rq : Finition UKAD = +10W. À croiser avec la répartition 1/3 </t>
  </si>
  <si>
    <t>Qualif Airbus ( Quantité à définir par Ecoti)
Si commande HAL affectable sur commande  HAL, 
sinon arrêter en partie l'OF transfo au stade carré de 280, pour switcher sur les dimensions utiles.</t>
  </si>
  <si>
    <t>Qualif Bombardier, Qualif Airbus, Solde sur Bombardier C Series
26/1 =&gt; Donner besoin volume pour qualif Bombardier : Raymond, Jessica.
2/2 : Qualif AIRBUS + affectation de 500mm pour Qualif LIEBEHR à titre graçieux + BOMBARDIER pour le reliquat</t>
  </si>
  <si>
    <t>Commentaires opérationnel</t>
  </si>
  <si>
    <t>Processus 
Commande</t>
  </si>
  <si>
    <t>S18</t>
  </si>
  <si>
    <t>Sortie
EcoTi</t>
  </si>
  <si>
    <t>2/2 : engagement UKAD S12</t>
  </si>
  <si>
    <t>S17</t>
  </si>
  <si>
    <t>UKAD
Sortie</t>
  </si>
  <si>
    <t xml:space="preserve">S11? </t>
  </si>
  <si>
    <t>2/2 : Ecotitanium pour validation Sortie S11</t>
  </si>
  <si>
    <t>2/2 : gamme SMX : passage sortie en S25.
Validé en réunion Boost</t>
  </si>
  <si>
    <t>HAL</t>
  </si>
  <si>
    <t>5/2 : Commande HAL passée à UKAD.</t>
  </si>
  <si>
    <t>Campagne EcoTi</t>
  </si>
  <si>
    <t>A1</t>
  </si>
  <si>
    <t>A2</t>
  </si>
  <si>
    <t>Charge</t>
  </si>
  <si>
    <t>M</t>
  </si>
  <si>
    <t>B</t>
  </si>
  <si>
    <t>B1</t>
  </si>
  <si>
    <t>B2</t>
  </si>
  <si>
    <t>S7</t>
  </si>
  <si>
    <t>C1</t>
  </si>
  <si>
    <t>Skull haut O2</t>
  </si>
  <si>
    <t>C2</t>
  </si>
  <si>
    <t>D1</t>
  </si>
  <si>
    <t>D2</t>
  </si>
  <si>
    <t>S11</t>
  </si>
  <si>
    <r>
      <rPr>
        <strike/>
        <sz val="11"/>
        <color theme="1"/>
        <rFont val="Calibri"/>
        <family val="2"/>
        <scheme val="minor"/>
      </rPr>
      <t>10242</t>
    </r>
    <r>
      <rPr>
        <sz val="11"/>
        <color theme="1"/>
        <rFont val="Calibri"/>
        <family val="2"/>
        <scheme val="minor"/>
      </rPr>
      <t xml:space="preserve">
10264</t>
    </r>
  </si>
  <si>
    <t>BOMBARDIER/MECACHROME</t>
  </si>
  <si>
    <t>Prio
UKAD</t>
  </si>
  <si>
    <t xml:space="preserve">Premier lingot de Stock ou Hal ou AMS 4928 à voir avec Lingot N°2.
26/1 : Complément HAL
9/2 : HAL #1/2
</t>
  </si>
  <si>
    <t>HAL partie 1</t>
  </si>
  <si>
    <t>Prio
UKAD
2/2/18</t>
  </si>
  <si>
    <t>HAL + Qualification
AIRBUS</t>
  </si>
  <si>
    <t>HAL partie 2 +AIRBUS</t>
  </si>
  <si>
    <t>ND</t>
  </si>
  <si>
    <t>A3
ou
A4</t>
  </si>
  <si>
    <t>AMS4928-E05A/STMU E05A</t>
  </si>
  <si>
    <t>ELI/STMU-E023</t>
  </si>
  <si>
    <t>Haut O2/STMU-E05B</t>
  </si>
  <si>
    <t>13/2:
1. Liebherr: 500mm --&gt; commande passée par Patrick
2. Airbus: avoir besoin pour la qualification. --&gt; commande AD Pamiers
3. Bombardier: solde, avec mise en mutiples --&gt; commande AD Pamiers</t>
  </si>
  <si>
    <r>
      <t xml:space="preserve">5/2 : Commande HAL passée à UKAD.
</t>
    </r>
    <r>
      <rPr>
        <b/>
        <sz val="11"/>
        <color theme="1"/>
        <rFont val="Calibri"/>
        <family val="2"/>
        <scheme val="minor"/>
      </rPr>
      <t>9/2 : en attente de commande UKAD
13/2:
1. Avoir commande AD Pamiers pour la qualif. Airbus 200 + 125?
2. Commande lingot UKAD à Ecoti sera passée début s8.</t>
    </r>
  </si>
  <si>
    <t xml:space="preserve">Besoin client: 4 barres mini 1356kg --&gt; mini 5424kg.  Transmettre poids lingot dès que possible car optimiser les coupes. Viser un lingot avec longueur de 2700mm de long
</t>
  </si>
  <si>
    <t>2/2 : Pamiers passe une commande à UKAD. S'agissant d'un produit spécifique, UKAD demande à Pamiers une commande pour un equiv Lingot complet. Action Arnaud
13/2: 
Commande à demander à AD Pamiers</t>
  </si>
  <si>
    <t>S21</t>
  </si>
  <si>
    <r>
      <t xml:space="preserve">
</t>
    </r>
    <r>
      <rPr>
        <b/>
        <sz val="11"/>
        <color theme="1"/>
        <rFont val="Calibri"/>
        <family val="2"/>
        <scheme val="minor"/>
      </rPr>
      <t>9/2 : Commande AD Pamiers reçue. En attente de commande d'UKAD
pour engagement S9 et S16</t>
    </r>
  </si>
  <si>
    <t>S12?</t>
  </si>
  <si>
    <t>13/2: 
1. AD Pamiers passe une commande pour la quantité nécessaire pour qualif. Airbus.
2. AD Pamiers passe une commande à finalité Bombardier pour le solde (en accord avec P.Heritier/P.Mainguy)</t>
  </si>
  <si>
    <t>13/2: 
Avoir confirmation que pas de lancement de lingot spécifique sur le diamètre 125.</t>
  </si>
  <si>
    <r>
      <t xml:space="preserve">2/2 : Mail Patrick
</t>
    </r>
    <r>
      <rPr>
        <b/>
        <sz val="11"/>
        <color theme="1"/>
        <rFont val="Calibri"/>
        <family val="2"/>
        <scheme val="minor"/>
      </rPr>
      <t>13/2:</t>
    </r>
    <r>
      <rPr>
        <sz val="11"/>
        <color theme="1"/>
        <rFont val="Calibri"/>
        <family val="2"/>
        <scheme val="minor"/>
      </rPr>
      <t xml:space="preserve"> 
1. Carrés de 270 livrés par UKAD en semaine 17. Demander à Philippe la gamme.
2. AD doit passer une commande à Ecoti (lingot) et à UKAD (prestation de transformation du lingot en CAA270).
Contact AD: Cyrielle Chadeyron + Régis Gardin (copie: JP.Hoel, P.Delaborde, O.Lurdos)
3. Demande à Philippe Jacquet d'avoir la gamme UKAD pour confirmer cycle de 5 semaines pour UKAD.</t>
    </r>
  </si>
  <si>
    <t>15/2 : charge prête au PAM</t>
  </si>
  <si>
    <t>2/2 : 6,2 tonnes de billettes pour HAL. 
9/2 : nouvel OF demandé
suite 10242 arrêté au PAM
15/2 : fusion en cours</t>
  </si>
  <si>
    <t>S9.1</t>
  </si>
  <si>
    <t>S09-5</t>
  </si>
  <si>
    <t>S09 ?</t>
  </si>
  <si>
    <t>S10.4</t>
  </si>
  <si>
    <t>S9</t>
  </si>
  <si>
    <t>S8.5</t>
  </si>
  <si>
    <t>S10.3</t>
  </si>
  <si>
    <t>non</t>
  </si>
  <si>
    <t>Cde
Poids
(kg)</t>
  </si>
  <si>
    <t>Ref Cde
Client</t>
  </si>
  <si>
    <t>Date
Cde
Client</t>
  </si>
  <si>
    <t xml:space="preserve">Date engagement livraison </t>
  </si>
  <si>
    <t>Date 
livraison 
replanifiée</t>
  </si>
  <si>
    <t>Date
réelle
livraison</t>
  </si>
  <si>
    <t>Client final</t>
  </si>
  <si>
    <t>Q</t>
  </si>
  <si>
    <t>Q/C</t>
  </si>
  <si>
    <t>UKAD</t>
  </si>
  <si>
    <t>Date
livraison
demandée</t>
  </si>
  <si>
    <r>
      <t xml:space="preserve">UKAD
</t>
    </r>
    <r>
      <rPr>
        <sz val="8"/>
        <color theme="1"/>
        <rFont val="Calibri"/>
        <family val="2"/>
        <scheme val="minor"/>
      </rPr>
      <t>Chargement
Four</t>
    </r>
  </si>
  <si>
    <t>Ref Cde
Poste</t>
  </si>
  <si>
    <r>
      <t xml:space="preserve">Qualification pour TRUNNION BOMBARDIER/MECACHROME
</t>
    </r>
    <r>
      <rPr>
        <i/>
        <sz val="11"/>
        <color theme="1"/>
        <rFont val="Calibri"/>
        <family val="2"/>
        <scheme val="minor"/>
      </rPr>
      <t>Trunnion du Global 7000 à finalité Bombardier, en 330 mm 4 barres</t>
    </r>
  </si>
  <si>
    <r>
      <t xml:space="preserve">Prio
</t>
    </r>
    <r>
      <rPr>
        <sz val="9"/>
        <color theme="1"/>
        <rFont val="Calibri"/>
        <family val="2"/>
        <scheme val="minor"/>
      </rPr>
      <t>UKAD</t>
    </r>
  </si>
  <si>
    <t>Id</t>
  </si>
  <si>
    <t>OF
#1</t>
  </si>
  <si>
    <t>OF
#2</t>
  </si>
  <si>
    <t>BOMBARDIER/
MECACHROME</t>
  </si>
  <si>
    <t>OF#1
Lingot 
poids
final est.</t>
  </si>
  <si>
    <t>OF#1
Lingot 
poids
final réel</t>
  </si>
  <si>
    <r>
      <t xml:space="preserve">Qualification
AIRBUS via SPIRIT
</t>
    </r>
    <r>
      <rPr>
        <i/>
        <sz val="11"/>
        <color theme="1"/>
        <rFont val="Calibri"/>
        <family val="2"/>
        <scheme val="minor"/>
      </rPr>
      <t>Lingot pour qualification R180mm Beta AIRBUS via SPIRIT.</t>
    </r>
  </si>
  <si>
    <r>
      <t xml:space="preserve">HAL
</t>
    </r>
    <r>
      <rPr>
        <i/>
        <sz val="11"/>
        <color theme="1"/>
        <rFont val="Calibri"/>
        <family val="2"/>
        <scheme val="minor"/>
      </rPr>
      <t>Lingots pour commande HAL R200mm</t>
    </r>
  </si>
  <si>
    <r>
      <t xml:space="preserve">OF#1 </t>
    </r>
    <r>
      <rPr>
        <sz val="8"/>
        <color theme="1"/>
        <rFont val="Calibri"/>
        <family val="2"/>
        <scheme val="minor"/>
      </rPr>
      <t>Charge</t>
    </r>
  </si>
  <si>
    <r>
      <t xml:space="preserve">OF#2 </t>
    </r>
    <r>
      <rPr>
        <sz val="8"/>
        <color theme="1"/>
        <rFont val="Calibri"/>
        <family val="2"/>
        <scheme val="minor"/>
      </rPr>
      <t>Charge</t>
    </r>
  </si>
  <si>
    <t>OF#2
PAM date</t>
  </si>
  <si>
    <t>OF#2
Electrode poids</t>
  </si>
  <si>
    <t>OF#2
Lingot 
poids
final est.</t>
  </si>
  <si>
    <t>OF#2
Lingot 
poids
final réel</t>
  </si>
  <si>
    <t>OF
#1
Campagne</t>
  </si>
  <si>
    <t>OF
#2
Campagne</t>
  </si>
  <si>
    <t>Total
poids OFs
réel (kg)</t>
  </si>
  <si>
    <t>OF#1
PAM 
date
réelle</t>
  </si>
  <si>
    <t>OF#1
PAM 
date
màj</t>
  </si>
  <si>
    <t>OF#1
PAM date
prévue</t>
  </si>
  <si>
    <t>OF#1
Electrode poids
réel</t>
  </si>
  <si>
    <t xml:space="preserve">HAL partie 2 </t>
  </si>
  <si>
    <t>date
d'AR
Cde</t>
  </si>
  <si>
    <r>
      <t xml:space="preserve">Qualification
 BOMBARDIER
</t>
    </r>
    <r>
      <rPr>
        <i/>
        <sz val="11"/>
        <color theme="1"/>
        <rFont val="Calibri"/>
        <family val="2"/>
        <scheme val="minor"/>
      </rPr>
      <t>Lingots pour qualification R240mm.</t>
    </r>
  </si>
  <si>
    <t>Total
poids OFs 
estimé (kg)</t>
  </si>
  <si>
    <t>Pas de commande au 28/2</t>
  </si>
  <si>
    <r>
      <rPr>
        <strike/>
        <sz val="11"/>
        <color theme="1"/>
        <rFont val="Calibri"/>
        <family val="2"/>
        <scheme val="minor"/>
      </rPr>
      <t xml:space="preserve">10245
</t>
    </r>
    <r>
      <rPr>
        <sz val="11"/>
        <color theme="1"/>
        <rFont val="Calibri"/>
        <family val="2"/>
        <scheme val="minor"/>
      </rPr>
      <t>10302</t>
    </r>
  </si>
  <si>
    <t>Livré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</si>
</sst>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 tint="-0.1499679555650502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64">
    <xf numFmtId="0" fontId="0" fillId="0" borderId="0" xfId="0"/>
    <xf numFmtId="0" fontId="5" fillId="0" borderId="0" xfId="0" applyFont="1"/>
    <xf numFmtId="0" fontId="0" fillId="0" borderId="1" xfId="0" applyBorder="1"/>
    <xf numFmtId="0" fontId="6" fillId="0" borderId="0" xfId="0" applyFont="1"/>
    <xf numFmtId="0" fontId="0" fillId="0" borderId="1" xfId="0" applyFill="1" applyBorder="1"/>
    <xf numFmtId="0" fontId="0" fillId="2" borderId="1" xfId="0" applyFill="1" applyBorder="1"/>
    <xf numFmtId="0" fontId="0" fillId="0" borderId="2" xfId="0" applyBorder="1"/>
    <xf numFmtId="0" fontId="5" fillId="0" borderId="1" xfId="0" applyFont="1" applyBorder="1"/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7" fillId="0" borderId="1" xfId="0" applyFont="1" applyBorder="1"/>
    <xf numFmtId="0" fontId="2" fillId="0" borderId="1" xfId="0" applyFont="1" applyBorder="1"/>
    <xf numFmtId="0" fontId="1" fillId="8" borderId="1" xfId="0" applyFont="1" applyFill="1" applyBorder="1"/>
    <xf numFmtId="14" fontId="1" fillId="6" borderId="1" xfId="0" applyNumberFormat="1" applyFont="1" applyFill="1" applyBorder="1"/>
    <xf numFmtId="14" fontId="1" fillId="5" borderId="1" xfId="0" applyNumberFormat="1" applyFont="1" applyFill="1" applyBorder="1"/>
    <xf numFmtId="0" fontId="1" fillId="4" borderId="1" xfId="0" applyFont="1" applyFill="1" applyBorder="1"/>
    <xf numFmtId="0" fontId="1" fillId="7" borderId="1" xfId="0" applyFont="1" applyFill="1" applyBorder="1"/>
    <xf numFmtId="0" fontId="0" fillId="3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9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11" fillId="2" borderId="1" xfId="0" applyFont="1" applyFill="1" applyBorder="1" applyAlignment="1">
      <alignment horizontal="left"/>
    </xf>
    <xf numFmtId="164" fontId="11" fillId="0" borderId="1" xfId="1" applyNumberFormat="1" applyFont="1" applyBorder="1"/>
    <xf numFmtId="0" fontId="0" fillId="0" borderId="2" xfId="0" applyFont="1" applyBorder="1"/>
    <xf numFmtId="0" fontId="0" fillId="11" borderId="6" xfId="0" applyFill="1" applyBorder="1" applyAlignment="1">
      <alignment horizontal="left"/>
    </xf>
    <xf numFmtId="0" fontId="0" fillId="11" borderId="7" xfId="0" applyFill="1" applyBorder="1" applyAlignment="1">
      <alignment horizontal="left"/>
    </xf>
    <xf numFmtId="0" fontId="0" fillId="11" borderId="8" xfId="0" applyFill="1" applyBorder="1" applyAlignment="1">
      <alignment horizontal="left"/>
    </xf>
    <xf numFmtId="0" fontId="0" fillId="12" borderId="3" xfId="0" applyFill="1" applyBorder="1" applyAlignment="1">
      <alignment horizontal="left"/>
    </xf>
    <xf numFmtId="0" fontId="0" fillId="13" borderId="3" xfId="0" applyFill="1" applyBorder="1"/>
    <xf numFmtId="0" fontId="0" fillId="13" borderId="9" xfId="0" applyFill="1" applyBorder="1"/>
    <xf numFmtId="0" fontId="0" fillId="13" borderId="10" xfId="0" applyFill="1" applyBorder="1"/>
    <xf numFmtId="17" fontId="0" fillId="14" borderId="1" xfId="0" applyNumberFormat="1" applyFill="1" applyBorder="1" applyAlignment="1">
      <alignment horizontal="right" vertical="center"/>
    </xf>
    <xf numFmtId="17" fontId="0" fillId="11" borderId="1" xfId="0" applyNumberFormat="1" applyFill="1" applyBorder="1" applyAlignment="1">
      <alignment horizontal="right" vertical="center"/>
    </xf>
    <xf numFmtId="17" fontId="0" fillId="12" borderId="1" xfId="0" applyNumberFormat="1" applyFill="1" applyBorder="1" applyAlignment="1">
      <alignment horizontal="right" vertical="center"/>
    </xf>
    <xf numFmtId="17" fontId="0" fillId="13" borderId="1" xfId="0" applyNumberFormat="1" applyFill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1" fillId="15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9" fontId="0" fillId="0" borderId="0" xfId="2" applyFont="1" applyAlignment="1">
      <alignment vertical="center"/>
    </xf>
    <xf numFmtId="0" fontId="11" fillId="15" borderId="1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0" fillId="0" borderId="0" xfId="0" applyNumberFormat="1"/>
    <xf numFmtId="0" fontId="11" fillId="0" borderId="1" xfId="0" applyFont="1" applyFill="1" applyBorder="1" applyAlignment="1">
      <alignment vertical="center"/>
    </xf>
    <xf numFmtId="9" fontId="0" fillId="0" borderId="1" xfId="0" applyNumberFormat="1" applyBorder="1" applyAlignment="1">
      <alignment vertical="center"/>
    </xf>
    <xf numFmtId="0" fontId="11" fillId="16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18" borderId="2" xfId="0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0" fillId="6" borderId="3" xfId="0" applyFill="1" applyBorder="1" applyAlignment="1">
      <alignment horizontal="center" vertical="center"/>
    </xf>
    <xf numFmtId="0" fontId="0" fillId="6" borderId="3" xfId="0" applyFill="1" applyBorder="1" applyAlignment="1">
      <alignment vertical="center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11" fillId="19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textRotation="90"/>
    </xf>
    <xf numFmtId="0" fontId="0" fillId="13" borderId="1" xfId="0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3" fillId="19" borderId="1" xfId="0" applyFont="1" applyFill="1" applyBorder="1" applyAlignment="1">
      <alignment horizontal="center" vertical="center" wrapText="1"/>
    </xf>
    <xf numFmtId="16" fontId="13" fillId="19" borderId="1" xfId="0" applyNumberFormat="1" applyFont="1" applyFill="1" applyBorder="1" applyAlignment="1">
      <alignment horizontal="center" vertical="center" wrapText="1"/>
    </xf>
    <xf numFmtId="165" fontId="13" fillId="19" borderId="1" xfId="1" applyNumberFormat="1" applyFont="1" applyFill="1" applyBorder="1" applyAlignment="1">
      <alignment horizontal="center" vertical="center" wrapText="1"/>
    </xf>
    <xf numFmtId="0" fontId="0" fillId="20" borderId="1" xfId="0" applyFill="1" applyBorder="1" applyAlignment="1">
      <alignment vertical="center"/>
    </xf>
    <xf numFmtId="16" fontId="11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5" fontId="17" fillId="0" borderId="1" xfId="1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/>
    </xf>
    <xf numFmtId="0" fontId="17" fillId="21" borderId="1" xfId="0" applyFont="1" applyFill="1" applyBorder="1" applyAlignment="1">
      <alignment horizontal="center" vertical="center"/>
    </xf>
    <xf numFmtId="0" fontId="17" fillId="21" borderId="1" xfId="0" applyFont="1" applyFill="1" applyBorder="1" applyAlignment="1">
      <alignment vertical="center" wrapText="1"/>
    </xf>
    <xf numFmtId="0" fontId="17" fillId="21" borderId="1" xfId="0" applyFont="1" applyFill="1" applyBorder="1" applyAlignment="1">
      <alignment horizontal="center" vertical="center" wrapText="1"/>
    </xf>
    <xf numFmtId="16" fontId="11" fillId="0" borderId="1" xfId="0" applyNumberFormat="1" applyFont="1" applyFill="1" applyBorder="1" applyAlignment="1">
      <alignment horizontal="center" vertical="center" wrapText="1"/>
    </xf>
    <xf numFmtId="165" fontId="13" fillId="15" borderId="1" xfId="1" applyNumberFormat="1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/>
    </xf>
    <xf numFmtId="165" fontId="17" fillId="15" borderId="1" xfId="1" applyNumberFormat="1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 wrapText="1"/>
    </xf>
    <xf numFmtId="0" fontId="12" fillId="19" borderId="1" xfId="0" applyFont="1" applyFill="1" applyBorder="1" applyAlignment="1">
      <alignment horizontal="center" vertical="center"/>
    </xf>
    <xf numFmtId="0" fontId="17" fillId="19" borderId="1" xfId="0" applyFont="1" applyFill="1" applyBorder="1" applyAlignment="1">
      <alignment horizontal="center" vertical="center"/>
    </xf>
    <xf numFmtId="165" fontId="17" fillId="19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" fontId="0" fillId="0" borderId="1" xfId="0" applyNumberForma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" fontId="0" fillId="19" borderId="1" xfId="0" applyNumberFormat="1" applyFill="1" applyBorder="1" applyAlignment="1">
      <alignment horizontal="center" vertical="center"/>
    </xf>
    <xf numFmtId="16" fontId="0" fillId="15" borderId="1" xfId="0" applyNumberForma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156883</xdr:colOff>
      <xdr:row>1</xdr:row>
      <xdr:rowOff>33618</xdr:rowOff>
    </xdr:from>
    <xdr:to>
      <xdr:col>12</xdr:col>
      <xdr:colOff>469303</xdr:colOff>
      <xdr:row>4</xdr:row>
      <xdr:rowOff>178398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2236" y="224118"/>
          <a:ext cx="4884420" cy="716280"/>
        </a:xfrm>
        <a:prstGeom prst="rect">
          <a:avLst/>
        </a:prstGeom>
      </xdr:spPr>
    </xdr:pic>
    <xdr:clientData/>
  </xdr:twoCellAnchor>
  <xdr:twoCellAnchor>
    <xdr:from>
      <xdr:col>12</xdr:col>
      <xdr:colOff>235323</xdr:colOff>
      <xdr:row>20</xdr:row>
      <xdr:rowOff>22412</xdr:rowOff>
    </xdr:from>
    <xdr:to>
      <xdr:col>17</xdr:col>
      <xdr:colOff>100852</xdr:colOff>
      <xdr:row>32</xdr:row>
      <xdr:rowOff>179294</xdr:rowOff>
    </xdr:to>
    <xdr:sp macro="" textlink="">
      <xdr:nvSpPr>
        <xdr:cNvPr id="3" name="ZoneTexte 2"/>
        <xdr:cNvSpPr txBox="1"/>
      </xdr:nvSpPr>
      <xdr:spPr>
        <a:xfrm>
          <a:off x="10488705" y="3832412"/>
          <a:ext cx="3675529" cy="24428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croiser avec Raymond, le 23/1</a:t>
          </a:r>
          <a:r>
            <a:rPr lang="fr-FR"/>
            <a:t> </a:t>
          </a:r>
          <a:endParaRPr lang="fr-F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Jalon Qualif AMS4928=</a:t>
          </a:r>
        </a:p>
        <a:p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 en point 5 : 0 en janvier</a:t>
          </a:r>
          <a:r>
            <a:rPr lang="fr-FR"/>
            <a:t> 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Bombardier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 Lingots 04 a 12 2018</a:t>
          </a:r>
          <a:r>
            <a:rPr lang="fr-FR"/>
            <a:t> 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AMS4928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 lingots de 3 à 12 2018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lingot Mecachrome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lingot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43 160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 lingots qualif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partir de S47 SPIRIT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180B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lingots 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ELI ?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Jalon Qualif AMS4928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 en point 5 : 0 en janvier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Bombardier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 Lingots 04 a 12 2018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AMS4928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 lingots de 3 à 12 2018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lingot Mecachrome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lingot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43 160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 lingots qualif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partir de S47 SPIRIT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180B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lingots 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ELI ?</a:t>
          </a:r>
          <a:r>
            <a:rPr lang="fr-FR"/>
            <a:t> </a:t>
          </a:r>
        </a:p>
        <a:p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165759</xdr:colOff>
      <xdr:row>9</xdr:row>
      <xdr:rowOff>112567</xdr:rowOff>
    </xdr:from>
    <xdr:to>
      <xdr:col>17</xdr:col>
      <xdr:colOff>796636</xdr:colOff>
      <xdr:row>9</xdr:row>
      <xdr:rowOff>1229591</xdr:rowOff>
    </xdr:to>
    <xdr:sp macro="" textlink="">
      <xdr:nvSpPr>
        <xdr:cNvPr id="2" name="ZoneTexte 1"/>
        <xdr:cNvSpPr txBox="1"/>
      </xdr:nvSpPr>
      <xdr:spPr>
        <a:xfrm>
          <a:off x="12305804" y="2398567"/>
          <a:ext cx="2397332" cy="1117024"/>
        </a:xfrm>
        <a:prstGeom prst="rect">
          <a:avLst/>
        </a:prstGeom>
        <a:solidFill>
          <a:srgbClr val="FFC000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Poids du lingot EcoTitanium</a:t>
          </a:r>
          <a:r>
            <a:rPr lang="fr-FR" sz="1100" baseline="0"/>
            <a:t> trop faible</a:t>
          </a:r>
        </a:p>
        <a:p>
          <a:r>
            <a:rPr lang="fr-FR" sz="1100" baseline="0"/>
            <a:t>pour assurer la livraison des 4 barres en sortie d'UKAD </a:t>
          </a:r>
        </a:p>
        <a:p>
          <a:r>
            <a:rPr lang="fr-FR" sz="1100" baseline="0"/>
            <a:t>=&gt; réaffectation HAL partie 2</a:t>
          </a:r>
        </a:p>
        <a:p>
          <a:endParaRPr lang="fr-FR" sz="1100" baseline="0"/>
        </a:p>
      </xdr:txBody>
    </xdr:sp>
    <xdr:clientData/>
  </xdr:twoCellAnchor>
  <xdr:twoCellAnchor>
    <xdr:from>
      <xdr:col>2</xdr:col>
      <xdr:colOff>1891392</xdr:colOff>
      <xdr:row>9</xdr:row>
      <xdr:rowOff>68035</xdr:rowOff>
    </xdr:from>
    <xdr:to>
      <xdr:col>2</xdr:col>
      <xdr:colOff>2163536</xdr:colOff>
      <xdr:row>9</xdr:row>
      <xdr:rowOff>353786</xdr:rowOff>
    </xdr:to>
    <xdr:sp macro="" textlink="">
      <xdr:nvSpPr>
        <xdr:cNvPr id="3" name="Ellipse 2"/>
        <xdr:cNvSpPr/>
      </xdr:nvSpPr>
      <xdr:spPr>
        <a:xfrm>
          <a:off x="3497035" y="2354035"/>
          <a:ext cx="272144" cy="285751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122464</xdr:colOff>
      <xdr:row>21</xdr:row>
      <xdr:rowOff>136071</xdr:rowOff>
    </xdr:from>
    <xdr:to>
      <xdr:col>12</xdr:col>
      <xdr:colOff>394607</xdr:colOff>
      <xdr:row>21</xdr:row>
      <xdr:rowOff>1156606</xdr:rowOff>
    </xdr:to>
    <xdr:sp macro="" textlink="">
      <xdr:nvSpPr>
        <xdr:cNvPr id="7" name="ZoneTexte 6"/>
        <xdr:cNvSpPr txBox="1"/>
      </xdr:nvSpPr>
      <xdr:spPr>
        <a:xfrm>
          <a:off x="7252607" y="10967357"/>
          <a:ext cx="3279321" cy="1020535"/>
        </a:xfrm>
        <a:prstGeom prst="rect">
          <a:avLst/>
        </a:prstGeom>
        <a:solidFill>
          <a:srgbClr val="FFC000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Pris sur reliquat</a:t>
          </a:r>
          <a:r>
            <a:rPr lang="fr-FR" sz="1100" baseline="0"/>
            <a:t> HAL 2</a:t>
          </a:r>
        </a:p>
        <a:p>
          <a:r>
            <a:rPr lang="fr-F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Commande 4500007207</a:t>
          </a:r>
          <a:r>
            <a:rPr lang="fr-FR"/>
            <a:t> </a:t>
          </a:r>
          <a:r>
            <a:rPr lang="fr-F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40</a:t>
          </a:r>
          <a:r>
            <a:rPr lang="fr-FR"/>
            <a:t> </a:t>
          </a:r>
          <a:endParaRPr lang="fr-FR" sz="1100" baseline="0"/>
        </a:p>
        <a:p>
          <a:endParaRPr lang="fr-FR" sz="1100" baseline="0"/>
        </a:p>
      </xdr:txBody>
    </xdr:sp>
    <xdr:clientData/>
  </xdr:twoCellAnchor>
  <xdr:twoCellAnchor>
    <xdr:from>
      <xdr:col>8</xdr:col>
      <xdr:colOff>95250</xdr:colOff>
      <xdr:row>20</xdr:row>
      <xdr:rowOff>122464</xdr:rowOff>
    </xdr:from>
    <xdr:to>
      <xdr:col>12</xdr:col>
      <xdr:colOff>367393</xdr:colOff>
      <xdr:row>20</xdr:row>
      <xdr:rowOff>707571</xdr:rowOff>
    </xdr:to>
    <xdr:sp macro="" textlink="">
      <xdr:nvSpPr>
        <xdr:cNvPr id="8" name="ZoneTexte 7"/>
        <xdr:cNvSpPr txBox="1"/>
      </xdr:nvSpPr>
      <xdr:spPr>
        <a:xfrm>
          <a:off x="7225393" y="9701893"/>
          <a:ext cx="3279321" cy="585107"/>
        </a:xfrm>
        <a:prstGeom prst="rect">
          <a:avLst/>
        </a:prstGeom>
        <a:solidFill>
          <a:srgbClr val="FFC000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Pris sur reliquat</a:t>
          </a:r>
          <a:r>
            <a:rPr lang="fr-FR" sz="1100" baseline="0"/>
            <a:t> BOMBARDIER 240</a:t>
          </a:r>
        </a:p>
        <a:p>
          <a:r>
            <a:rPr lang="fr-FR" sz="1100" b="1" baseline="0"/>
            <a:t>Commande 4500007207 50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3:Y34"/>
  <sheetViews>
    <sheetView topLeftCell="A7" zoomScale="90" zoomScaleNormal="90" workbookViewId="0">
      <pane ySplit="3" topLeftCell="A10" activePane="bottomLeft" state="frozenSplit"/>
      <selection activeCell="A7" sqref="A7"/>
      <selection pane="bottomLeft" activeCell="I10" sqref="I10"/>
    </sheetView>
  </sheetViews>
  <sheetFormatPr baseColWidth="10" defaultRowHeight="15" x14ac:dyDescent="0.25"/>
  <cols>
    <col min="1" max="1" width="6.5703125" style="26" bestFit="1" customWidth="1"/>
    <col min="2" max="2" width="6.28515625" style="27" customWidth="1"/>
    <col min="3" max="4" width="7.140625" style="27" customWidth="1"/>
    <col min="5" max="5" width="16" style="26" customWidth="1"/>
    <col min="6" max="6" width="3.85546875" style="27" customWidth="1"/>
    <col min="7" max="7" width="14.85546875" style="26" customWidth="1"/>
    <col min="8" max="8" width="7.28515625" style="27" customWidth="1"/>
    <col min="9" max="9" width="15.42578125" style="26" customWidth="1"/>
    <col min="10" max="10" width="4.140625" style="27" bestFit="1" customWidth="1"/>
    <col min="11" max="11" width="6.7109375" style="27" bestFit="1" customWidth="1"/>
    <col min="12" max="12" width="5.85546875" style="27" bestFit="1" customWidth="1"/>
    <col min="13" max="13" width="28.5703125" style="28" customWidth="1"/>
    <col min="14" max="14" width="38.5703125" style="28" customWidth="1"/>
    <col min="15" max="15" width="4.42578125" style="27" bestFit="1" customWidth="1"/>
    <col min="16" max="16" width="5" style="27" bestFit="1" customWidth="1"/>
    <col min="17" max="17" width="4.5703125" style="27" bestFit="1" customWidth="1"/>
    <col min="18" max="19" width="7.42578125" style="26" customWidth="1"/>
    <col min="20" max="20" width="8.5703125" style="26" bestFit="1" customWidth="1"/>
    <col min="21" max="21" width="10" style="26" bestFit="1" customWidth="1"/>
    <col min="22" max="22" width="9.85546875" style="26" customWidth="1"/>
    <col min="23" max="23" width="71.7109375" style="26" customWidth="1"/>
    <col min="24" max="16384" width="11.42578125" style="26"/>
  </cols>
  <sheetData>
    <row r="3" spans="1:25" x14ac:dyDescent="0.25">
      <c r="E3" s="25" t="s">
        <v>38</v>
      </c>
      <c r="F3" s="94"/>
    </row>
    <row r="4" spans="1:25" x14ac:dyDescent="0.25">
      <c r="E4" s="26">
        <v>1</v>
      </c>
      <c r="G4" s="26" t="s">
        <v>39</v>
      </c>
    </row>
    <row r="5" spans="1:25" x14ac:dyDescent="0.25">
      <c r="E5" s="26">
        <v>2</v>
      </c>
      <c r="G5" s="26" t="s">
        <v>40</v>
      </c>
    </row>
    <row r="6" spans="1:25" x14ac:dyDescent="0.25">
      <c r="E6" s="26">
        <v>3</v>
      </c>
      <c r="G6" s="26" t="s">
        <v>41</v>
      </c>
    </row>
    <row r="7" spans="1:25" x14ac:dyDescent="0.25">
      <c r="A7" s="27"/>
      <c r="R7" s="152" t="s">
        <v>101</v>
      </c>
      <c r="S7" s="152"/>
      <c r="T7" s="152"/>
    </row>
    <row r="8" spans="1:25" x14ac:dyDescent="0.25">
      <c r="O8" s="151" t="s">
        <v>42</v>
      </c>
      <c r="P8" s="151"/>
      <c r="Q8" s="151"/>
      <c r="R8" s="153"/>
      <c r="S8" s="153"/>
      <c r="T8" s="153"/>
      <c r="U8" s="153"/>
    </row>
    <row r="9" spans="1:25" ht="45" x14ac:dyDescent="0.25">
      <c r="A9" s="31" t="s">
        <v>94</v>
      </c>
      <c r="B9" s="90" t="s">
        <v>207</v>
      </c>
      <c r="C9" s="90" t="s">
        <v>210</v>
      </c>
      <c r="D9" s="90" t="s">
        <v>190</v>
      </c>
      <c r="E9" s="29" t="s">
        <v>43</v>
      </c>
      <c r="F9" s="108" t="s">
        <v>193</v>
      </c>
      <c r="G9" s="29" t="s">
        <v>44</v>
      </c>
      <c r="H9" s="31" t="s">
        <v>125</v>
      </c>
      <c r="I9" s="29" t="s">
        <v>47</v>
      </c>
      <c r="J9" s="46" t="s">
        <v>104</v>
      </c>
      <c r="K9" s="46" t="s">
        <v>103</v>
      </c>
      <c r="L9" s="31" t="s">
        <v>107</v>
      </c>
      <c r="M9" s="32" t="s">
        <v>178</v>
      </c>
      <c r="N9" s="32" t="s">
        <v>179</v>
      </c>
      <c r="O9" s="46" t="s">
        <v>52</v>
      </c>
      <c r="P9" s="46" t="s">
        <v>53</v>
      </c>
      <c r="Q9" s="46" t="s">
        <v>54</v>
      </c>
      <c r="R9" s="111" t="s">
        <v>181</v>
      </c>
      <c r="S9" s="111" t="s">
        <v>172</v>
      </c>
      <c r="T9" s="112" t="s">
        <v>184</v>
      </c>
      <c r="U9" s="112" t="s">
        <v>170</v>
      </c>
      <c r="V9" s="104" t="s">
        <v>110</v>
      </c>
      <c r="W9" s="51" t="s">
        <v>129</v>
      </c>
      <c r="X9" s="54" t="s">
        <v>131</v>
      </c>
      <c r="Y9" s="54" t="s">
        <v>132</v>
      </c>
    </row>
    <row r="10" spans="1:25" ht="122.25" customHeight="1" x14ac:dyDescent="0.25">
      <c r="A10" s="47" t="s">
        <v>205</v>
      </c>
      <c r="B10" s="106">
        <v>1</v>
      </c>
      <c r="C10" s="53">
        <v>1</v>
      </c>
      <c r="D10" s="103" t="s">
        <v>191</v>
      </c>
      <c r="E10" s="54" t="s">
        <v>215</v>
      </c>
      <c r="F10" s="107" t="s">
        <v>195</v>
      </c>
      <c r="G10" s="91" t="s">
        <v>206</v>
      </c>
      <c r="H10" s="50" t="s">
        <v>67</v>
      </c>
      <c r="I10" s="54" t="s">
        <v>206</v>
      </c>
      <c r="J10" s="36" t="s">
        <v>58</v>
      </c>
      <c r="K10" s="36" t="s">
        <v>58</v>
      </c>
      <c r="L10" s="116" t="s">
        <v>198</v>
      </c>
      <c r="M10" s="113" t="s">
        <v>220</v>
      </c>
      <c r="N10" s="54" t="s">
        <v>223</v>
      </c>
      <c r="O10" s="36" t="s">
        <v>61</v>
      </c>
      <c r="P10" s="36" t="s">
        <v>61</v>
      </c>
      <c r="Q10" s="43" t="s">
        <v>61</v>
      </c>
      <c r="R10" s="100" t="s">
        <v>231</v>
      </c>
      <c r="S10" s="100" t="s">
        <v>232</v>
      </c>
      <c r="T10" s="101" t="s">
        <v>180</v>
      </c>
      <c r="U10" s="36"/>
      <c r="V10" s="35"/>
      <c r="W10" s="55" t="s">
        <v>166</v>
      </c>
      <c r="X10" s="52"/>
      <c r="Y10" s="52"/>
    </row>
    <row r="11" spans="1:25" ht="128.25" customHeight="1" x14ac:dyDescent="0.25">
      <c r="A11" s="47">
        <v>10243</v>
      </c>
      <c r="B11" s="53" t="s">
        <v>168</v>
      </c>
      <c r="C11" s="50">
        <v>3</v>
      </c>
      <c r="D11" s="103" t="s">
        <v>192</v>
      </c>
      <c r="E11" s="54" t="s">
        <v>215</v>
      </c>
      <c r="F11" s="107" t="s">
        <v>194</v>
      </c>
      <c r="G11" s="54" t="s">
        <v>209</v>
      </c>
      <c r="H11" s="50" t="s">
        <v>89</v>
      </c>
      <c r="I11" s="92" t="s">
        <v>188</v>
      </c>
      <c r="J11" s="36"/>
      <c r="K11" s="36"/>
      <c r="L11" s="114" t="s">
        <v>198</v>
      </c>
      <c r="M11" s="37" t="s">
        <v>229</v>
      </c>
      <c r="N11" s="54" t="s">
        <v>219</v>
      </c>
      <c r="O11" s="36" t="s">
        <v>61</v>
      </c>
      <c r="P11" s="36" t="s">
        <v>61</v>
      </c>
      <c r="Q11" s="43" t="s">
        <v>61</v>
      </c>
      <c r="R11" s="115" t="s">
        <v>230</v>
      </c>
      <c r="S11" s="47" t="s">
        <v>165</v>
      </c>
      <c r="T11" s="36" t="s">
        <v>222</v>
      </c>
      <c r="U11" s="36"/>
      <c r="V11" s="35"/>
      <c r="W11" s="55" t="s">
        <v>208</v>
      </c>
      <c r="X11" s="52"/>
      <c r="Y11" s="52"/>
    </row>
    <row r="12" spans="1:25" ht="178.5" customHeight="1" x14ac:dyDescent="0.25">
      <c r="A12" s="53">
        <v>10280</v>
      </c>
      <c r="B12" s="105">
        <v>2</v>
      </c>
      <c r="C12" s="50">
        <v>2</v>
      </c>
      <c r="D12" s="109" t="s">
        <v>214</v>
      </c>
      <c r="E12" s="54" t="s">
        <v>215</v>
      </c>
      <c r="F12" s="107" t="s">
        <v>194</v>
      </c>
      <c r="G12" s="35" t="s">
        <v>3</v>
      </c>
      <c r="H12" s="50" t="s">
        <v>83</v>
      </c>
      <c r="I12" s="91" t="s">
        <v>105</v>
      </c>
      <c r="J12" s="36" t="s">
        <v>58</v>
      </c>
      <c r="K12" s="36" t="s">
        <v>58</v>
      </c>
      <c r="L12" s="114" t="s">
        <v>235</v>
      </c>
      <c r="M12" s="37" t="s">
        <v>228</v>
      </c>
      <c r="N12" s="54" t="s">
        <v>218</v>
      </c>
      <c r="O12" s="36" t="s">
        <v>61</v>
      </c>
      <c r="P12" s="36" t="s">
        <v>61</v>
      </c>
      <c r="Q12" s="43" t="s">
        <v>61</v>
      </c>
      <c r="R12" s="102" t="s">
        <v>236</v>
      </c>
      <c r="S12" s="102" t="s">
        <v>136</v>
      </c>
      <c r="T12" s="83" t="s">
        <v>118</v>
      </c>
      <c r="U12" s="36"/>
      <c r="V12" s="35"/>
      <c r="W12" s="55" t="s">
        <v>177</v>
      </c>
      <c r="X12" s="82"/>
      <c r="Y12" s="52"/>
    </row>
    <row r="13" spans="1:25" ht="60" x14ac:dyDescent="0.25">
      <c r="A13" s="53">
        <v>10262</v>
      </c>
      <c r="B13" s="53" t="s">
        <v>167</v>
      </c>
      <c r="C13" s="53">
        <v>4</v>
      </c>
      <c r="D13" s="109" t="s">
        <v>214</v>
      </c>
      <c r="E13" s="54" t="s">
        <v>215</v>
      </c>
      <c r="F13" s="107" t="s">
        <v>195</v>
      </c>
      <c r="G13" s="54" t="s">
        <v>212</v>
      </c>
      <c r="H13" s="36" t="s">
        <v>89</v>
      </c>
      <c r="I13" s="37" t="s">
        <v>211</v>
      </c>
      <c r="J13" s="36"/>
      <c r="K13" s="36"/>
      <c r="L13" s="114" t="s">
        <v>198</v>
      </c>
      <c r="M13" s="37" t="s">
        <v>100</v>
      </c>
      <c r="N13" s="54" t="s">
        <v>189</v>
      </c>
      <c r="O13" s="36"/>
      <c r="P13" s="36"/>
      <c r="Q13" s="43"/>
      <c r="R13" s="110" t="s">
        <v>233</v>
      </c>
      <c r="S13" s="47" t="s">
        <v>136</v>
      </c>
      <c r="T13" s="36" t="s">
        <v>222</v>
      </c>
      <c r="U13" s="36" t="s">
        <v>122</v>
      </c>
      <c r="V13" s="35"/>
      <c r="W13" s="55" t="s">
        <v>176</v>
      </c>
      <c r="X13" s="52"/>
      <c r="Y13" s="52"/>
    </row>
    <row r="14" spans="1:25" x14ac:dyDescent="0.25">
      <c r="A14" s="53">
        <v>10244</v>
      </c>
      <c r="B14" s="53"/>
      <c r="C14" s="53"/>
      <c r="D14" s="53" t="s">
        <v>196</v>
      </c>
      <c r="E14" s="52" t="s">
        <v>62</v>
      </c>
      <c r="F14" s="53"/>
      <c r="G14" s="54"/>
      <c r="H14" s="53"/>
      <c r="I14" s="54" t="s">
        <v>200</v>
      </c>
      <c r="J14" s="53"/>
      <c r="K14" s="53"/>
      <c r="L14" s="38" t="s">
        <v>234</v>
      </c>
      <c r="M14" s="54"/>
      <c r="N14" s="54"/>
      <c r="O14" s="53"/>
      <c r="P14" s="53"/>
      <c r="Q14" s="43"/>
      <c r="R14" s="84"/>
      <c r="S14" s="47"/>
      <c r="T14" s="53"/>
      <c r="U14" s="53"/>
      <c r="V14" s="52"/>
      <c r="W14" s="55"/>
      <c r="X14" s="52"/>
      <c r="Y14" s="52"/>
    </row>
    <row r="15" spans="1:25" ht="174" customHeight="1" x14ac:dyDescent="0.25">
      <c r="A15" s="53">
        <v>10245</v>
      </c>
      <c r="B15" s="53" t="s">
        <v>169</v>
      </c>
      <c r="C15" s="53">
        <v>5</v>
      </c>
      <c r="D15" s="53" t="s">
        <v>197</v>
      </c>
      <c r="E15" s="54" t="s">
        <v>217</v>
      </c>
      <c r="F15" s="53" t="s">
        <v>194</v>
      </c>
      <c r="G15" s="35" t="s">
        <v>2</v>
      </c>
      <c r="H15" s="36" t="s">
        <v>63</v>
      </c>
      <c r="I15" s="37" t="s">
        <v>130</v>
      </c>
      <c r="J15" s="36" t="s">
        <v>58</v>
      </c>
      <c r="K15" s="36" t="s">
        <v>58</v>
      </c>
      <c r="L15" s="38" t="s">
        <v>234</v>
      </c>
      <c r="M15" s="37" t="s">
        <v>187</v>
      </c>
      <c r="N15" s="54" t="s">
        <v>221</v>
      </c>
      <c r="O15" s="36" t="s">
        <v>61</v>
      </c>
      <c r="P15" s="36" t="s">
        <v>61</v>
      </c>
      <c r="Q15" s="43" t="s">
        <v>61</v>
      </c>
      <c r="R15" s="33" t="s">
        <v>204</v>
      </c>
      <c r="S15" s="88" t="s">
        <v>136</v>
      </c>
      <c r="T15" s="89" t="s">
        <v>120</v>
      </c>
      <c r="U15" s="36" t="s">
        <v>119</v>
      </c>
      <c r="V15" s="35"/>
      <c r="W15" s="55" t="s">
        <v>173</v>
      </c>
      <c r="X15" s="52"/>
      <c r="Y15" s="52"/>
    </row>
    <row r="16" spans="1:25" ht="16.5" customHeight="1" x14ac:dyDescent="0.25">
      <c r="A16" s="53">
        <v>10246</v>
      </c>
      <c r="B16" s="53"/>
      <c r="C16" s="53"/>
      <c r="D16" s="53" t="s">
        <v>199</v>
      </c>
      <c r="E16" s="52"/>
      <c r="F16" s="53"/>
      <c r="G16" s="52"/>
      <c r="H16" s="53"/>
      <c r="I16" s="54" t="s">
        <v>15</v>
      </c>
      <c r="J16" s="53"/>
      <c r="K16" s="53"/>
      <c r="L16" s="53"/>
      <c r="M16" s="54"/>
      <c r="N16" s="54"/>
      <c r="O16" s="53"/>
      <c r="P16" s="53"/>
      <c r="Q16" s="43"/>
      <c r="R16" s="88"/>
      <c r="S16" s="93"/>
      <c r="T16" s="89"/>
      <c r="U16" s="53"/>
      <c r="V16" s="52"/>
      <c r="W16" s="55"/>
      <c r="X16" s="52"/>
      <c r="Y16" s="52"/>
    </row>
    <row r="17" spans="1:25" ht="209.25" customHeight="1" x14ac:dyDescent="0.25">
      <c r="A17" s="53">
        <v>10247</v>
      </c>
      <c r="B17" s="53" t="s">
        <v>169</v>
      </c>
      <c r="C17" s="53">
        <v>6</v>
      </c>
      <c r="D17" s="53" t="s">
        <v>201</v>
      </c>
      <c r="E17" s="35" t="s">
        <v>216</v>
      </c>
      <c r="F17" s="53" t="s">
        <v>195</v>
      </c>
      <c r="G17" s="35" t="s">
        <v>55</v>
      </c>
      <c r="H17" s="36" t="s">
        <v>133</v>
      </c>
      <c r="I17" s="35" t="s">
        <v>134</v>
      </c>
      <c r="J17" s="36" t="s">
        <v>58</v>
      </c>
      <c r="K17" s="36" t="s">
        <v>74</v>
      </c>
      <c r="L17" s="36"/>
      <c r="M17" s="37" t="s">
        <v>182</v>
      </c>
      <c r="N17" s="54" t="s">
        <v>227</v>
      </c>
      <c r="O17" s="36" t="s">
        <v>61</v>
      </c>
      <c r="P17" s="36" t="s">
        <v>237</v>
      </c>
      <c r="Q17" s="43" t="s">
        <v>61</v>
      </c>
      <c r="R17" s="85" t="s">
        <v>204</v>
      </c>
      <c r="S17" s="86" t="s">
        <v>135</v>
      </c>
      <c r="T17" s="87" t="s">
        <v>183</v>
      </c>
      <c r="U17" s="36"/>
      <c r="V17" s="35"/>
      <c r="W17" s="55" t="s">
        <v>174</v>
      </c>
      <c r="X17" s="52"/>
      <c r="Y17" s="52"/>
    </row>
    <row r="18" spans="1:25" s="42" customFormat="1" ht="6" customHeight="1" x14ac:dyDescent="0.25">
      <c r="A18" s="95"/>
      <c r="B18" s="95"/>
      <c r="C18" s="95"/>
      <c r="D18" s="95"/>
      <c r="E18" s="96"/>
      <c r="F18" s="95"/>
      <c r="G18" s="96"/>
      <c r="H18" s="95"/>
      <c r="I18" s="96"/>
      <c r="J18" s="95"/>
      <c r="K18" s="95"/>
      <c r="L18" s="95"/>
      <c r="M18" s="97"/>
      <c r="N18" s="97"/>
      <c r="O18" s="95"/>
      <c r="P18" s="95"/>
      <c r="Q18" s="98"/>
      <c r="R18" s="95"/>
      <c r="S18" s="95"/>
      <c r="T18" s="95"/>
      <c r="U18" s="95"/>
      <c r="V18" s="96"/>
      <c r="W18" s="99"/>
      <c r="X18" s="96"/>
      <c r="Y18" s="96"/>
    </row>
    <row r="19" spans="1:25" ht="99" customHeight="1" x14ac:dyDescent="0.25">
      <c r="A19" s="53" t="s">
        <v>213</v>
      </c>
      <c r="B19" s="53">
        <v>6</v>
      </c>
      <c r="C19" s="53"/>
      <c r="D19" s="53" t="s">
        <v>202</v>
      </c>
      <c r="E19" s="35" t="s">
        <v>70</v>
      </c>
      <c r="F19" s="53"/>
      <c r="G19" s="35" t="s">
        <v>2</v>
      </c>
      <c r="H19" s="36" t="s">
        <v>67</v>
      </c>
      <c r="I19" s="37" t="s">
        <v>106</v>
      </c>
      <c r="J19" s="36"/>
      <c r="K19" s="36"/>
      <c r="L19" s="36"/>
      <c r="M19" s="37" t="s">
        <v>186</v>
      </c>
      <c r="N19" s="54" t="s">
        <v>225</v>
      </c>
      <c r="O19" s="36"/>
      <c r="P19" s="36"/>
      <c r="Q19" s="43"/>
      <c r="R19" s="33" t="s">
        <v>185</v>
      </c>
      <c r="S19" s="47" t="s">
        <v>135</v>
      </c>
      <c r="T19" s="36" t="s">
        <v>120</v>
      </c>
      <c r="U19" s="36" t="s">
        <v>123</v>
      </c>
      <c r="V19" s="35"/>
      <c r="W19" s="55" t="s">
        <v>171</v>
      </c>
      <c r="X19" s="52"/>
      <c r="Y19" s="52"/>
    </row>
    <row r="20" spans="1:25" ht="118.5" customHeight="1" x14ac:dyDescent="0.25">
      <c r="A20" s="53" t="s">
        <v>213</v>
      </c>
      <c r="B20" s="53"/>
      <c r="C20" s="53"/>
      <c r="D20" s="53" t="s">
        <v>203</v>
      </c>
      <c r="E20" s="35" t="s">
        <v>70</v>
      </c>
      <c r="F20" s="53"/>
      <c r="G20" s="35" t="s">
        <v>2</v>
      </c>
      <c r="H20" s="36" t="s">
        <v>91</v>
      </c>
      <c r="I20" s="37" t="s">
        <v>106</v>
      </c>
      <c r="J20" s="36"/>
      <c r="K20" s="36"/>
      <c r="L20" s="53"/>
      <c r="M20" s="37" t="s">
        <v>100</v>
      </c>
      <c r="N20" s="54" t="s">
        <v>226</v>
      </c>
      <c r="O20" s="36"/>
      <c r="P20" s="36"/>
      <c r="Q20" s="43"/>
      <c r="R20" s="47" t="s">
        <v>224</v>
      </c>
      <c r="S20" s="47"/>
      <c r="T20" s="36" t="s">
        <v>121</v>
      </c>
      <c r="U20" s="36" t="s">
        <v>124</v>
      </c>
      <c r="V20" s="35"/>
      <c r="W20" s="55" t="s">
        <v>175</v>
      </c>
      <c r="X20" s="52"/>
      <c r="Y20" s="52"/>
    </row>
    <row r="21" spans="1:25" x14ac:dyDescent="0.25">
      <c r="A21" s="53"/>
      <c r="B21" s="53"/>
      <c r="C21" s="53"/>
      <c r="D21" s="53"/>
      <c r="E21" s="35"/>
      <c r="F21" s="53"/>
      <c r="G21" s="35"/>
      <c r="H21" s="36"/>
      <c r="I21" s="35"/>
      <c r="J21" s="36"/>
      <c r="K21" s="36"/>
      <c r="L21" s="36"/>
      <c r="M21" s="37"/>
      <c r="N21" s="54"/>
      <c r="O21" s="36"/>
      <c r="P21" s="36"/>
      <c r="Q21" s="43"/>
      <c r="R21" s="36"/>
      <c r="S21" s="53"/>
      <c r="T21" s="36"/>
      <c r="U21" s="36"/>
      <c r="V21" s="35"/>
      <c r="W21" s="52"/>
      <c r="X21" s="52"/>
      <c r="Y21" s="52"/>
    </row>
    <row r="22" spans="1:25" x14ac:dyDescent="0.25">
      <c r="A22" s="53"/>
      <c r="B22" s="53"/>
      <c r="C22" s="53"/>
      <c r="D22" s="53"/>
      <c r="E22" s="35"/>
      <c r="F22" s="53"/>
      <c r="G22" s="35"/>
      <c r="H22" s="36"/>
      <c r="I22" s="35"/>
      <c r="J22" s="36"/>
      <c r="K22" s="36"/>
      <c r="L22" s="36"/>
      <c r="M22" s="37"/>
      <c r="N22" s="54"/>
      <c r="O22" s="36"/>
      <c r="P22" s="36"/>
      <c r="Q22" s="43"/>
      <c r="R22" s="36"/>
      <c r="S22" s="53"/>
      <c r="T22" s="36"/>
      <c r="U22" s="36"/>
      <c r="V22" s="35"/>
      <c r="W22" s="52"/>
      <c r="X22" s="52"/>
      <c r="Y22" s="52"/>
    </row>
    <row r="23" spans="1:25" x14ac:dyDescent="0.25">
      <c r="A23" s="53"/>
      <c r="B23" s="53"/>
      <c r="C23" s="53"/>
      <c r="D23" s="53"/>
      <c r="E23" s="35"/>
      <c r="F23" s="53"/>
      <c r="G23" s="35"/>
      <c r="H23" s="36"/>
      <c r="I23" s="37"/>
      <c r="J23" s="36"/>
      <c r="K23" s="36"/>
      <c r="L23" s="36"/>
      <c r="M23" s="37"/>
      <c r="N23" s="54"/>
      <c r="O23" s="36"/>
      <c r="P23" s="36"/>
      <c r="Q23" s="43"/>
      <c r="R23" s="36"/>
      <c r="S23" s="53"/>
      <c r="T23" s="36"/>
      <c r="U23" s="36"/>
      <c r="V23" s="35"/>
      <c r="W23" s="52"/>
      <c r="X23" s="52"/>
      <c r="Y23" s="52"/>
    </row>
    <row r="24" spans="1:25" x14ac:dyDescent="0.25">
      <c r="A24" s="53"/>
      <c r="B24" s="53"/>
      <c r="C24" s="53"/>
      <c r="D24" s="53"/>
      <c r="E24" s="35"/>
      <c r="F24" s="53"/>
      <c r="G24" s="35"/>
      <c r="H24" s="36"/>
      <c r="I24" s="35"/>
      <c r="J24" s="36"/>
      <c r="K24" s="36"/>
      <c r="L24" s="36"/>
      <c r="M24" s="37"/>
      <c r="N24" s="54"/>
      <c r="O24" s="36"/>
      <c r="P24" s="36"/>
      <c r="Q24" s="43"/>
      <c r="R24" s="36"/>
      <c r="S24" s="53"/>
      <c r="T24" s="36"/>
      <c r="U24" s="36"/>
      <c r="V24" s="35"/>
      <c r="W24" s="52"/>
      <c r="X24" s="52"/>
      <c r="Y24" s="52"/>
    </row>
    <row r="25" spans="1:25" x14ac:dyDescent="0.25">
      <c r="A25" s="53"/>
      <c r="B25" s="53"/>
      <c r="C25" s="53"/>
      <c r="D25" s="53"/>
      <c r="E25" s="35"/>
      <c r="F25" s="53"/>
      <c r="G25" s="35"/>
      <c r="H25" s="36"/>
      <c r="I25" s="35"/>
      <c r="J25" s="36"/>
      <c r="K25" s="36"/>
      <c r="L25" s="36"/>
      <c r="M25" s="37"/>
      <c r="N25" s="54"/>
      <c r="O25" s="36"/>
      <c r="P25" s="36"/>
      <c r="Q25" s="43"/>
      <c r="R25" s="36"/>
      <c r="S25" s="53"/>
      <c r="T25" s="36"/>
      <c r="U25" s="36"/>
      <c r="V25" s="35"/>
      <c r="W25" s="52"/>
      <c r="X25" s="52"/>
      <c r="Y25" s="52"/>
    </row>
    <row r="26" spans="1:25" x14ac:dyDescent="0.25">
      <c r="A26" s="53"/>
      <c r="B26" s="53"/>
      <c r="C26" s="53"/>
      <c r="D26" s="53"/>
      <c r="E26" s="35"/>
      <c r="F26" s="53"/>
      <c r="G26" s="35"/>
      <c r="H26" s="36"/>
      <c r="I26" s="35"/>
      <c r="J26" s="36"/>
      <c r="K26" s="36"/>
      <c r="L26" s="36"/>
      <c r="M26" s="37"/>
      <c r="N26" s="54"/>
      <c r="O26" s="36"/>
      <c r="P26" s="36"/>
      <c r="Q26" s="43"/>
      <c r="R26" s="36"/>
      <c r="S26" s="53"/>
      <c r="T26" s="36"/>
      <c r="U26" s="36"/>
      <c r="V26" s="35"/>
      <c r="W26" s="52"/>
      <c r="X26" s="52"/>
      <c r="Y26" s="52"/>
    </row>
    <row r="27" spans="1:25" x14ac:dyDescent="0.25">
      <c r="A27" s="53"/>
      <c r="B27" s="53"/>
      <c r="C27" s="53"/>
      <c r="D27" s="53"/>
      <c r="E27" s="35"/>
      <c r="F27" s="53"/>
      <c r="G27" s="35"/>
      <c r="H27" s="36"/>
      <c r="I27" s="35"/>
      <c r="J27" s="36"/>
      <c r="K27" s="36"/>
      <c r="L27" s="36"/>
      <c r="M27" s="37"/>
      <c r="N27" s="54"/>
      <c r="O27" s="36"/>
      <c r="P27" s="36"/>
      <c r="Q27" s="43"/>
      <c r="R27" s="36"/>
      <c r="S27" s="53"/>
      <c r="T27" s="36"/>
      <c r="U27" s="36"/>
      <c r="V27" s="35"/>
      <c r="W27" s="52"/>
      <c r="X27" s="52"/>
      <c r="Y27" s="52"/>
    </row>
    <row r="28" spans="1:25" x14ac:dyDescent="0.25">
      <c r="A28" s="53"/>
      <c r="B28" s="53"/>
      <c r="C28" s="53"/>
      <c r="D28" s="53"/>
      <c r="E28" s="35"/>
      <c r="F28" s="53"/>
      <c r="G28" s="35"/>
      <c r="H28" s="36"/>
      <c r="I28" s="35"/>
      <c r="J28" s="36"/>
      <c r="K28" s="36"/>
      <c r="L28" s="36"/>
      <c r="M28" s="37"/>
      <c r="N28" s="54"/>
      <c r="O28" s="36"/>
      <c r="P28" s="36"/>
      <c r="Q28" s="43"/>
      <c r="R28" s="36"/>
      <c r="S28" s="53"/>
      <c r="T28" s="36"/>
      <c r="U28" s="36"/>
      <c r="V28" s="35"/>
      <c r="W28" s="52"/>
      <c r="X28" s="52"/>
      <c r="Y28" s="52"/>
    </row>
    <row r="29" spans="1:25" x14ac:dyDescent="0.25">
      <c r="A29" s="53"/>
      <c r="B29" s="53"/>
      <c r="C29" s="53"/>
      <c r="D29" s="53"/>
      <c r="E29" s="35"/>
      <c r="F29" s="53"/>
      <c r="G29" s="35"/>
      <c r="H29" s="36"/>
      <c r="I29" s="35"/>
      <c r="J29" s="36"/>
      <c r="K29" s="36"/>
      <c r="L29" s="36"/>
      <c r="M29" s="37"/>
      <c r="N29" s="54"/>
      <c r="O29" s="36"/>
      <c r="P29" s="36"/>
      <c r="Q29" s="43"/>
      <c r="R29" s="36"/>
      <c r="S29" s="53"/>
      <c r="T29" s="36"/>
      <c r="U29" s="36"/>
      <c r="V29" s="35"/>
      <c r="W29" s="52"/>
      <c r="X29" s="52"/>
      <c r="Y29" s="52"/>
    </row>
    <row r="30" spans="1:25" x14ac:dyDescent="0.25">
      <c r="A30" s="53"/>
      <c r="B30" s="53"/>
      <c r="C30" s="53"/>
      <c r="D30" s="53"/>
      <c r="E30" s="35"/>
      <c r="F30" s="53"/>
      <c r="G30" s="35"/>
      <c r="H30" s="36"/>
      <c r="I30" s="35"/>
      <c r="J30" s="36"/>
      <c r="K30" s="36"/>
      <c r="L30" s="36"/>
      <c r="M30" s="37"/>
      <c r="N30" s="54"/>
      <c r="O30" s="36"/>
      <c r="P30" s="36"/>
      <c r="Q30" s="43"/>
      <c r="R30" s="36"/>
      <c r="S30" s="53"/>
      <c r="T30" s="36"/>
      <c r="U30" s="36"/>
      <c r="V30" s="35"/>
      <c r="W30" s="52"/>
      <c r="X30" s="52"/>
      <c r="Y30" s="52"/>
    </row>
    <row r="31" spans="1:25" x14ac:dyDescent="0.25">
      <c r="A31" s="53"/>
      <c r="B31" s="53"/>
      <c r="C31" s="53"/>
      <c r="D31" s="53"/>
      <c r="E31" s="35"/>
      <c r="F31" s="53"/>
      <c r="G31" s="35"/>
      <c r="H31" s="36"/>
      <c r="I31" s="35"/>
      <c r="J31" s="36"/>
      <c r="K31" s="36"/>
      <c r="L31" s="36"/>
      <c r="M31" s="37"/>
      <c r="N31" s="54"/>
      <c r="O31" s="36"/>
      <c r="P31" s="36"/>
      <c r="Q31" s="43"/>
      <c r="R31" s="36"/>
      <c r="S31" s="53"/>
      <c r="T31" s="36"/>
      <c r="U31" s="36"/>
      <c r="V31" s="35"/>
      <c r="W31" s="52"/>
      <c r="X31" s="52"/>
      <c r="Y31" s="52"/>
    </row>
    <row r="32" spans="1:25" x14ac:dyDescent="0.25">
      <c r="A32" s="53"/>
      <c r="B32" s="53"/>
      <c r="C32" s="53"/>
      <c r="D32" s="53"/>
      <c r="E32" s="35"/>
      <c r="F32" s="53"/>
      <c r="G32" s="35"/>
      <c r="H32" s="36"/>
      <c r="I32" s="35"/>
      <c r="J32" s="36"/>
      <c r="K32" s="36"/>
      <c r="L32" s="36"/>
      <c r="M32" s="37"/>
      <c r="N32" s="54"/>
      <c r="O32" s="36"/>
      <c r="P32" s="36"/>
      <c r="Q32" s="43"/>
      <c r="R32" s="36"/>
      <c r="S32" s="53"/>
      <c r="T32" s="36"/>
      <c r="U32" s="36"/>
      <c r="V32" s="35"/>
      <c r="W32" s="52"/>
      <c r="X32" s="52"/>
      <c r="Y32" s="52"/>
    </row>
    <row r="33" spans="1:25" x14ac:dyDescent="0.25">
      <c r="A33" s="53"/>
      <c r="B33" s="53"/>
      <c r="C33" s="53"/>
      <c r="D33" s="53"/>
      <c r="E33" s="35"/>
      <c r="F33" s="53"/>
      <c r="G33" s="35"/>
      <c r="H33" s="36"/>
      <c r="I33" s="35"/>
      <c r="J33" s="36"/>
      <c r="K33" s="36"/>
      <c r="L33" s="36"/>
      <c r="M33" s="37"/>
      <c r="N33" s="54"/>
      <c r="O33" s="36"/>
      <c r="P33" s="36"/>
      <c r="Q33" s="43"/>
      <c r="R33" s="36"/>
      <c r="S33" s="53"/>
      <c r="T33" s="36"/>
      <c r="U33" s="36"/>
      <c r="V33" s="35"/>
      <c r="W33" s="52"/>
      <c r="X33" s="52"/>
      <c r="Y33" s="52"/>
    </row>
    <row r="34" spans="1:25" x14ac:dyDescent="0.25">
      <c r="A34" s="53"/>
      <c r="B34" s="53"/>
      <c r="C34" s="53"/>
      <c r="D34" s="53"/>
      <c r="E34" s="35"/>
      <c r="F34" s="53"/>
      <c r="G34" s="35"/>
      <c r="H34" s="36"/>
      <c r="I34" s="35"/>
      <c r="J34" s="36"/>
      <c r="K34" s="36"/>
      <c r="L34" s="36"/>
      <c r="M34" s="37"/>
      <c r="N34" s="54"/>
      <c r="O34" s="36"/>
      <c r="P34" s="36"/>
      <c r="Q34" s="43"/>
      <c r="R34" s="36"/>
      <c r="S34" s="53"/>
      <c r="T34" s="36"/>
      <c r="U34" s="36"/>
      <c r="V34" s="35"/>
      <c r="W34" s="52"/>
      <c r="X34" s="52"/>
      <c r="Y34" s="52"/>
    </row>
  </sheetData>
  <customSheetViews>
    <customSheetView guid="{03FE7542-3F4E-4D64-8852-F2B677E16CBB}" scale="90" topLeftCell="A7">
      <pane ySplit="3" topLeftCell="A10" activePane="bottomLeft" state="frozenSplit"/>
      <selection pane="bottomLeft" activeCell="K17" sqref="K17"/>
      <pageMargins left="0.7" right="0.7" top="0.75" bottom="0.75" header="0.3" footer="0.3"/>
      <pageSetup paperSize="9" orientation="portrait" r:id="rId1"/>
    </customSheetView>
    <customSheetView guid="{67A1EC1C-54F5-4EFD-A647-0C93F64028CD}" scale="90" topLeftCell="A7">
      <pane ySplit="3" topLeftCell="A10" activePane="bottomLeft" state="frozenSplit"/>
      <selection pane="bottomLeft" activeCell="J13" sqref="J13"/>
      <pageMargins left="0.7" right="0.7" top="0.75" bottom="0.75" header="0.3" footer="0.3"/>
      <pageSetup paperSize="9" orientation="portrait" r:id="rId2"/>
    </customSheetView>
  </customSheetViews>
  <mergeCells count="3">
    <mergeCell ref="O8:Q8"/>
    <mergeCell ref="R7:T7"/>
    <mergeCell ref="R8:U8"/>
  </mergeCells>
  <pageMargins left="0.7" right="0.7" top="0.75" bottom="0.75" header="0.3" footer="0.3"/>
  <pageSetup paperSize="8" scale="63" orientation="landscape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B3:O33"/>
  <sheetViews>
    <sheetView topLeftCell="A7" workbookViewId="0">
      <pane ySplit="3" topLeftCell="A10" activePane="bottomLeft" state="frozenSplit"/>
      <selection activeCell="A7" sqref="A7"/>
      <selection pane="bottomLeft" activeCell="J20" sqref="J20"/>
    </sheetView>
  </sheetViews>
  <sheetFormatPr baseColWidth="10" defaultRowHeight="15" x14ac:dyDescent="0.25"/>
  <cols>
    <col min="1" max="1" width="2.42578125" style="26" customWidth="1"/>
    <col min="2" max="2" width="16" style="26" customWidth="1"/>
    <col min="3" max="3" width="12.85546875" style="26" bestFit="1" customWidth="1"/>
    <col min="4" max="4" width="3.140625" style="27" customWidth="1"/>
    <col min="5" max="5" width="11.42578125" style="27"/>
    <col min="6" max="6" width="14.28515625" style="26" customWidth="1"/>
    <col min="7" max="7" width="4.140625" style="27" bestFit="1" customWidth="1"/>
    <col min="8" max="8" width="6.7109375" style="27" bestFit="1" customWidth="1"/>
    <col min="9" max="9" width="9.42578125" style="27" customWidth="1"/>
    <col min="10" max="10" width="55.85546875" style="28" customWidth="1"/>
    <col min="11" max="11" width="4.42578125" style="27" bestFit="1" customWidth="1"/>
    <col min="12" max="12" width="5" style="27" bestFit="1" customWidth="1"/>
    <col min="13" max="13" width="4.5703125" style="27" bestFit="1" customWidth="1"/>
    <col min="14" max="14" width="21" style="26" customWidth="1"/>
    <col min="15" max="15" width="13.42578125" style="26" customWidth="1"/>
    <col min="16" max="16384" width="11.42578125" style="26"/>
  </cols>
  <sheetData>
    <row r="3" spans="2:15" x14ac:dyDescent="0.25">
      <c r="B3" s="25" t="s">
        <v>38</v>
      </c>
    </row>
    <row r="4" spans="2:15" x14ac:dyDescent="0.25">
      <c r="B4" s="26">
        <v>1</v>
      </c>
      <c r="C4" s="26" t="s">
        <v>39</v>
      </c>
    </row>
    <row r="5" spans="2:15" x14ac:dyDescent="0.25">
      <c r="B5" s="26">
        <v>2</v>
      </c>
      <c r="C5" s="26" t="s">
        <v>40</v>
      </c>
    </row>
    <row r="6" spans="2:15" x14ac:dyDescent="0.25">
      <c r="B6" s="26">
        <v>3</v>
      </c>
      <c r="C6" s="26" t="s">
        <v>41</v>
      </c>
    </row>
    <row r="8" spans="2:15" x14ac:dyDescent="0.25">
      <c r="K8" s="151" t="s">
        <v>42</v>
      </c>
      <c r="L8" s="151"/>
      <c r="M8" s="151"/>
      <c r="N8" s="154" t="s">
        <v>101</v>
      </c>
      <c r="O8" s="154"/>
    </row>
    <row r="9" spans="2:15" ht="30" x14ac:dyDescent="0.25">
      <c r="B9" s="29" t="s">
        <v>43</v>
      </c>
      <c r="C9" s="29" t="s">
        <v>44</v>
      </c>
      <c r="D9" s="30" t="s">
        <v>102</v>
      </c>
      <c r="E9" s="30" t="s">
        <v>46</v>
      </c>
      <c r="F9" s="29" t="s">
        <v>47</v>
      </c>
      <c r="G9" s="30" t="s">
        <v>104</v>
      </c>
      <c r="H9" s="30" t="s">
        <v>103</v>
      </c>
      <c r="I9" s="31" t="s">
        <v>107</v>
      </c>
      <c r="J9" s="32" t="s">
        <v>51</v>
      </c>
      <c r="K9" s="30" t="s">
        <v>52</v>
      </c>
      <c r="L9" s="30" t="s">
        <v>53</v>
      </c>
      <c r="M9" s="30" t="s">
        <v>54</v>
      </c>
      <c r="N9" s="33" t="s">
        <v>108</v>
      </c>
      <c r="O9" s="34" t="s">
        <v>110</v>
      </c>
    </row>
    <row r="10" spans="2:15" ht="45" x14ac:dyDescent="0.25">
      <c r="B10" s="35" t="s">
        <v>1</v>
      </c>
      <c r="C10" s="35" t="s">
        <v>55</v>
      </c>
      <c r="D10" s="36">
        <v>1</v>
      </c>
      <c r="E10" s="36" t="s">
        <v>56</v>
      </c>
      <c r="F10" s="35" t="s">
        <v>57</v>
      </c>
      <c r="G10" s="36" t="s">
        <v>58</v>
      </c>
      <c r="H10" s="36" t="s">
        <v>58</v>
      </c>
      <c r="I10" s="36" t="s">
        <v>112</v>
      </c>
      <c r="J10" s="37" t="s">
        <v>60</v>
      </c>
      <c r="K10" s="36" t="s">
        <v>61</v>
      </c>
      <c r="L10" s="36" t="s">
        <v>61</v>
      </c>
      <c r="M10" s="43" t="s">
        <v>61</v>
      </c>
      <c r="N10" s="35" t="s">
        <v>111</v>
      </c>
      <c r="O10" s="35"/>
    </row>
    <row r="11" spans="2:15" ht="30" x14ac:dyDescent="0.25">
      <c r="B11" s="35" t="s">
        <v>62</v>
      </c>
      <c r="C11" s="35" t="s">
        <v>2</v>
      </c>
      <c r="D11" s="36">
        <v>1</v>
      </c>
      <c r="E11" s="36" t="s">
        <v>63</v>
      </c>
      <c r="F11" s="37" t="s">
        <v>106</v>
      </c>
      <c r="G11" s="36" t="s">
        <v>58</v>
      </c>
      <c r="H11" s="36" t="s">
        <v>58</v>
      </c>
      <c r="I11" s="36" t="s">
        <v>112</v>
      </c>
      <c r="J11" s="37" t="s">
        <v>65</v>
      </c>
      <c r="K11" s="36" t="s">
        <v>61</v>
      </c>
      <c r="L11" s="36" t="s">
        <v>61</v>
      </c>
      <c r="M11" s="43" t="s">
        <v>61</v>
      </c>
      <c r="N11" s="37" t="s">
        <v>114</v>
      </c>
      <c r="O11" s="35"/>
    </row>
    <row r="12" spans="2:15" ht="75" x14ac:dyDescent="0.25">
      <c r="B12" s="35" t="s">
        <v>66</v>
      </c>
      <c r="C12" s="35" t="s">
        <v>3</v>
      </c>
      <c r="D12" s="36">
        <v>1</v>
      </c>
      <c r="E12" s="38" t="s">
        <v>83</v>
      </c>
      <c r="F12" s="37" t="s">
        <v>105</v>
      </c>
      <c r="G12" s="36" t="s">
        <v>58</v>
      </c>
      <c r="H12" s="36" t="s">
        <v>58</v>
      </c>
      <c r="I12" s="36" t="s">
        <v>113</v>
      </c>
      <c r="J12" s="37" t="s">
        <v>109</v>
      </c>
      <c r="K12" s="36" t="s">
        <v>61</v>
      </c>
      <c r="L12" s="36" t="s">
        <v>61</v>
      </c>
      <c r="M12" s="43" t="s">
        <v>61</v>
      </c>
      <c r="N12" s="35" t="s">
        <v>111</v>
      </c>
      <c r="O12" s="35"/>
    </row>
    <row r="13" spans="2:15" ht="45" x14ac:dyDescent="0.25">
      <c r="B13" s="35" t="s">
        <v>70</v>
      </c>
      <c r="C13" s="35" t="s">
        <v>71</v>
      </c>
      <c r="D13" s="36">
        <v>1</v>
      </c>
      <c r="E13" s="36" t="s">
        <v>72</v>
      </c>
      <c r="F13" s="35" t="s">
        <v>73</v>
      </c>
      <c r="G13" s="36" t="s">
        <v>58</v>
      </c>
      <c r="H13" s="36" t="s">
        <v>74</v>
      </c>
      <c r="I13" s="36" t="s">
        <v>112</v>
      </c>
      <c r="J13" s="37" t="s">
        <v>99</v>
      </c>
      <c r="K13" s="36" t="s">
        <v>61</v>
      </c>
      <c r="L13" s="36" t="s">
        <v>61</v>
      </c>
      <c r="M13" s="43" t="s">
        <v>61</v>
      </c>
      <c r="N13" s="35" t="s">
        <v>111</v>
      </c>
      <c r="O13" s="35"/>
    </row>
    <row r="14" spans="2:15" s="42" customFormat="1" ht="6" customHeight="1" x14ac:dyDescent="0.25">
      <c r="B14" s="39"/>
      <c r="C14" s="39"/>
      <c r="D14" s="40"/>
      <c r="E14" s="40"/>
      <c r="F14" s="39"/>
      <c r="G14" s="40"/>
      <c r="H14" s="40"/>
      <c r="I14" s="40"/>
      <c r="J14" s="41"/>
      <c r="K14" s="40"/>
      <c r="L14" s="40"/>
      <c r="M14" s="44"/>
      <c r="N14" s="39"/>
      <c r="O14" s="39"/>
    </row>
    <row r="15" spans="2:15" ht="30" x14ac:dyDescent="0.25">
      <c r="B15" s="35" t="s">
        <v>85</v>
      </c>
      <c r="C15" s="35" t="s">
        <v>2</v>
      </c>
      <c r="D15" s="36">
        <v>1</v>
      </c>
      <c r="E15" s="36" t="s">
        <v>67</v>
      </c>
      <c r="F15" s="37" t="s">
        <v>106</v>
      </c>
      <c r="G15" s="36"/>
      <c r="H15" s="36"/>
      <c r="I15" s="36" t="s">
        <v>87</v>
      </c>
      <c r="J15" s="37"/>
      <c r="K15" s="36"/>
      <c r="L15" s="36"/>
      <c r="M15" s="43"/>
      <c r="N15" s="35" t="s">
        <v>115</v>
      </c>
      <c r="O15" s="35"/>
    </row>
    <row r="16" spans="2:15" ht="30" x14ac:dyDescent="0.25">
      <c r="B16" s="35" t="s">
        <v>85</v>
      </c>
      <c r="C16" s="35" t="s">
        <v>2</v>
      </c>
      <c r="D16" s="36">
        <v>1</v>
      </c>
      <c r="E16" s="36" t="s">
        <v>89</v>
      </c>
      <c r="F16" s="37" t="s">
        <v>106</v>
      </c>
      <c r="G16" s="36"/>
      <c r="H16" s="36"/>
      <c r="I16" s="36" t="s">
        <v>87</v>
      </c>
      <c r="J16" s="37" t="s">
        <v>100</v>
      </c>
      <c r="K16" s="36"/>
      <c r="L16" s="36"/>
      <c r="M16" s="43"/>
      <c r="N16" s="35" t="s">
        <v>116</v>
      </c>
      <c r="O16" s="35"/>
    </row>
    <row r="17" spans="2:15" ht="30" x14ac:dyDescent="0.25">
      <c r="B17" s="35" t="s">
        <v>85</v>
      </c>
      <c r="C17" s="35" t="s">
        <v>2</v>
      </c>
      <c r="D17" s="36">
        <v>1</v>
      </c>
      <c r="E17" s="36" t="s">
        <v>91</v>
      </c>
      <c r="F17" s="37" t="s">
        <v>106</v>
      </c>
      <c r="G17" s="36"/>
      <c r="H17" s="36"/>
      <c r="I17" s="36" t="s">
        <v>87</v>
      </c>
      <c r="J17" s="37" t="s">
        <v>100</v>
      </c>
      <c r="K17" s="36"/>
      <c r="L17" s="36"/>
      <c r="M17" s="43"/>
      <c r="N17" s="45" t="s">
        <v>117</v>
      </c>
      <c r="O17" s="35"/>
    </row>
    <row r="18" spans="2:15" x14ac:dyDescent="0.25">
      <c r="B18" s="35"/>
      <c r="C18" s="35"/>
      <c r="D18" s="36"/>
      <c r="E18" s="36"/>
      <c r="F18" s="35"/>
      <c r="G18" s="36"/>
      <c r="H18" s="36"/>
      <c r="I18" s="36"/>
      <c r="J18" s="37"/>
      <c r="K18" s="36"/>
      <c r="L18" s="36"/>
      <c r="M18" s="43"/>
      <c r="N18" s="35"/>
      <c r="O18" s="35"/>
    </row>
    <row r="19" spans="2:15" x14ac:dyDescent="0.25">
      <c r="B19" s="35"/>
      <c r="C19" s="35"/>
      <c r="D19" s="36"/>
      <c r="E19" s="36"/>
      <c r="F19" s="35"/>
      <c r="G19" s="36"/>
      <c r="H19" s="36"/>
      <c r="I19" s="36"/>
      <c r="J19" s="37"/>
      <c r="K19" s="36"/>
      <c r="L19" s="36"/>
      <c r="M19" s="43"/>
      <c r="N19" s="35"/>
      <c r="O19" s="35"/>
    </row>
    <row r="20" spans="2:15" x14ac:dyDescent="0.25">
      <c r="B20" s="35"/>
      <c r="C20" s="35"/>
      <c r="D20" s="36"/>
      <c r="E20" s="36"/>
      <c r="F20" s="35"/>
      <c r="G20" s="36"/>
      <c r="H20" s="36"/>
      <c r="I20" s="36"/>
      <c r="J20" s="37"/>
      <c r="K20" s="36"/>
      <c r="L20" s="36"/>
      <c r="M20" s="43"/>
      <c r="N20" s="35"/>
      <c r="O20" s="35"/>
    </row>
    <row r="21" spans="2:15" x14ac:dyDescent="0.25">
      <c r="B21" s="35"/>
      <c r="C21" s="35"/>
      <c r="D21" s="36"/>
      <c r="E21" s="36"/>
      <c r="F21" s="37"/>
      <c r="G21" s="36"/>
      <c r="H21" s="36"/>
      <c r="I21" s="36"/>
      <c r="J21" s="37"/>
      <c r="K21" s="36"/>
      <c r="L21" s="36"/>
      <c r="M21" s="43"/>
      <c r="N21" s="35"/>
      <c r="O21" s="35"/>
    </row>
    <row r="22" spans="2:15" x14ac:dyDescent="0.25">
      <c r="B22" s="35"/>
      <c r="C22" s="35"/>
      <c r="D22" s="36"/>
      <c r="E22" s="36"/>
      <c r="F22" s="35"/>
      <c r="G22" s="36"/>
      <c r="H22" s="36"/>
      <c r="I22" s="36"/>
      <c r="J22" s="37"/>
      <c r="K22" s="36"/>
      <c r="L22" s="36"/>
      <c r="M22" s="43"/>
      <c r="N22" s="35"/>
      <c r="O22" s="35"/>
    </row>
    <row r="23" spans="2:15" x14ac:dyDescent="0.25">
      <c r="B23" s="35"/>
      <c r="C23" s="35"/>
      <c r="D23" s="36"/>
      <c r="E23" s="36"/>
      <c r="F23" s="35"/>
      <c r="G23" s="36"/>
      <c r="H23" s="36"/>
      <c r="I23" s="36"/>
      <c r="J23" s="37"/>
      <c r="K23" s="36"/>
      <c r="L23" s="36"/>
      <c r="M23" s="43"/>
      <c r="N23" s="35"/>
      <c r="O23" s="35"/>
    </row>
    <row r="24" spans="2:15" x14ac:dyDescent="0.25">
      <c r="B24" s="35"/>
      <c r="C24" s="35"/>
      <c r="D24" s="36"/>
      <c r="E24" s="36"/>
      <c r="F24" s="35"/>
      <c r="G24" s="36"/>
      <c r="H24" s="36"/>
      <c r="I24" s="36"/>
      <c r="J24" s="37"/>
      <c r="K24" s="36"/>
      <c r="L24" s="36"/>
      <c r="M24" s="43"/>
      <c r="N24" s="35"/>
      <c r="O24" s="35"/>
    </row>
    <row r="25" spans="2:15" x14ac:dyDescent="0.25">
      <c r="B25" s="35"/>
      <c r="C25" s="35"/>
      <c r="D25" s="36"/>
      <c r="E25" s="36"/>
      <c r="F25" s="35"/>
      <c r="G25" s="36"/>
      <c r="H25" s="36"/>
      <c r="I25" s="36"/>
      <c r="J25" s="37"/>
      <c r="K25" s="36"/>
      <c r="L25" s="36"/>
      <c r="M25" s="43"/>
      <c r="N25" s="35"/>
      <c r="O25" s="35"/>
    </row>
    <row r="26" spans="2:15" x14ac:dyDescent="0.25">
      <c r="B26" s="35"/>
      <c r="C26" s="35"/>
      <c r="D26" s="36"/>
      <c r="E26" s="36"/>
      <c r="F26" s="35"/>
      <c r="G26" s="36"/>
      <c r="H26" s="36"/>
      <c r="I26" s="36"/>
      <c r="J26" s="37"/>
      <c r="K26" s="36"/>
      <c r="L26" s="36"/>
      <c r="M26" s="43"/>
      <c r="N26" s="35"/>
      <c r="O26" s="35"/>
    </row>
    <row r="27" spans="2:15" x14ac:dyDescent="0.25">
      <c r="B27" s="35"/>
      <c r="C27" s="35"/>
      <c r="D27" s="36"/>
      <c r="E27" s="36"/>
      <c r="F27" s="35"/>
      <c r="G27" s="36"/>
      <c r="H27" s="36"/>
      <c r="I27" s="36"/>
      <c r="J27" s="37"/>
      <c r="K27" s="36"/>
      <c r="L27" s="36"/>
      <c r="M27" s="43"/>
      <c r="N27" s="35"/>
      <c r="O27" s="35"/>
    </row>
    <row r="28" spans="2:15" x14ac:dyDescent="0.25">
      <c r="B28" s="35"/>
      <c r="C28" s="35"/>
      <c r="D28" s="36"/>
      <c r="E28" s="36"/>
      <c r="F28" s="35"/>
      <c r="G28" s="36"/>
      <c r="H28" s="36"/>
      <c r="I28" s="36"/>
      <c r="J28" s="37"/>
      <c r="K28" s="36"/>
      <c r="L28" s="36"/>
      <c r="M28" s="43"/>
      <c r="N28" s="35"/>
      <c r="O28" s="35"/>
    </row>
    <row r="29" spans="2:15" x14ac:dyDescent="0.25">
      <c r="B29" s="35"/>
      <c r="C29" s="35"/>
      <c r="D29" s="36"/>
      <c r="E29" s="36"/>
      <c r="F29" s="35"/>
      <c r="G29" s="36"/>
      <c r="H29" s="36"/>
      <c r="I29" s="36"/>
      <c r="J29" s="37"/>
      <c r="K29" s="36"/>
      <c r="L29" s="36"/>
      <c r="M29" s="43"/>
      <c r="N29" s="35"/>
      <c r="O29" s="35"/>
    </row>
    <row r="30" spans="2:15" x14ac:dyDescent="0.25">
      <c r="B30" s="35"/>
      <c r="C30" s="35"/>
      <c r="D30" s="36"/>
      <c r="E30" s="36"/>
      <c r="F30" s="35"/>
      <c r="G30" s="36"/>
      <c r="H30" s="36"/>
      <c r="I30" s="36"/>
      <c r="J30" s="37"/>
      <c r="K30" s="36"/>
      <c r="L30" s="36"/>
      <c r="M30" s="43"/>
      <c r="N30" s="35"/>
      <c r="O30" s="35"/>
    </row>
    <row r="31" spans="2:15" x14ac:dyDescent="0.25">
      <c r="B31" s="35"/>
      <c r="C31" s="35"/>
      <c r="D31" s="36"/>
      <c r="E31" s="36"/>
      <c r="F31" s="35"/>
      <c r="G31" s="36"/>
      <c r="H31" s="36"/>
      <c r="I31" s="36"/>
      <c r="J31" s="37"/>
      <c r="K31" s="36"/>
      <c r="L31" s="36"/>
      <c r="M31" s="43"/>
      <c r="N31" s="35"/>
      <c r="O31" s="35"/>
    </row>
    <row r="32" spans="2:15" x14ac:dyDescent="0.25">
      <c r="B32" s="35"/>
      <c r="C32" s="35"/>
      <c r="D32" s="36"/>
      <c r="E32" s="36"/>
      <c r="F32" s="35"/>
      <c r="G32" s="36"/>
      <c r="H32" s="36"/>
      <c r="I32" s="36"/>
      <c r="J32" s="37"/>
      <c r="K32" s="36"/>
      <c r="L32" s="36"/>
      <c r="M32" s="43"/>
      <c r="N32" s="35"/>
      <c r="O32" s="35"/>
    </row>
    <row r="33" spans="14:15" x14ac:dyDescent="0.25">
      <c r="N33" s="35"/>
      <c r="O33" s="35"/>
    </row>
  </sheetData>
  <customSheetViews>
    <customSheetView guid="{03FE7542-3F4E-4D64-8852-F2B677E16CBB}" state="hidden" topLeftCell="A7">
      <pane ySplit="3" topLeftCell="A10" activePane="bottomLeft" state="frozenSplit"/>
      <selection pane="bottomLeft" activeCell="J20" sqref="J20"/>
      <pageMargins left="0.7" right="0.7" top="0.75" bottom="0.75" header="0.3" footer="0.3"/>
      <pageSetup paperSize="9" orientation="portrait" r:id="rId1"/>
    </customSheetView>
    <customSheetView guid="{67A1EC1C-54F5-4EFD-A647-0C93F64028CD}" state="hidden" topLeftCell="A7">
      <pane ySplit="3" topLeftCell="A10" activePane="bottomLeft" state="frozenSplit"/>
      <selection pane="bottomLeft" activeCell="J20" sqref="J20"/>
      <pageMargins left="0.7" right="0.7" top="0.75" bottom="0.75" header="0.3" footer="0.3"/>
      <pageSetup paperSize="9" orientation="portrait" r:id="rId2"/>
    </customSheetView>
  </customSheetViews>
  <mergeCells count="2">
    <mergeCell ref="K8:M8"/>
    <mergeCell ref="N8:O8"/>
  </mergeCells>
  <pageMargins left="0.7" right="0.7" top="0.75" bottom="0.75" header="0.3" footer="0.3"/>
  <pageSetup paperSize="9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/>
  <dimension ref="B3:O32"/>
  <sheetViews>
    <sheetView topLeftCell="A7" workbookViewId="0">
      <pane ySplit="3" topLeftCell="A10" activePane="bottomLeft" state="frozenSplit"/>
      <selection activeCell="A7" sqref="A7"/>
      <selection pane="bottomLeft" activeCell="J20" sqref="J20"/>
    </sheetView>
  </sheetViews>
  <sheetFormatPr baseColWidth="10" defaultRowHeight="15" x14ac:dyDescent="0.25"/>
  <cols>
    <col min="1" max="1" width="2.42578125" style="26" customWidth="1"/>
    <col min="2" max="2" width="16" style="26" customWidth="1"/>
    <col min="3" max="3" width="12.85546875" style="26" bestFit="1" customWidth="1"/>
    <col min="4" max="4" width="3.140625" style="27" customWidth="1"/>
    <col min="5" max="5" width="11.42578125" style="27"/>
    <col min="6" max="6" width="14.28515625" style="26" customWidth="1"/>
    <col min="7" max="7" width="4.140625" style="27" bestFit="1" customWidth="1"/>
    <col min="8" max="8" width="6.7109375" style="27" bestFit="1" customWidth="1"/>
    <col min="9" max="9" width="9.42578125" style="27" customWidth="1"/>
    <col min="10" max="10" width="55.85546875" style="28" customWidth="1"/>
    <col min="11" max="11" width="4.42578125" style="27" bestFit="1" customWidth="1"/>
    <col min="12" max="12" width="5" style="27" bestFit="1" customWidth="1"/>
    <col min="13" max="13" width="4.5703125" style="27" bestFit="1" customWidth="1"/>
    <col min="14" max="14" width="14.5703125" style="26" customWidth="1"/>
    <col min="15" max="15" width="13.42578125" style="26" customWidth="1"/>
    <col min="16" max="16384" width="11.42578125" style="26"/>
  </cols>
  <sheetData>
    <row r="3" spans="2:15" x14ac:dyDescent="0.25">
      <c r="B3" s="25" t="s">
        <v>38</v>
      </c>
    </row>
    <row r="4" spans="2:15" x14ac:dyDescent="0.25">
      <c r="B4" s="26">
        <v>1</v>
      </c>
      <c r="C4" s="26" t="s">
        <v>39</v>
      </c>
    </row>
    <row r="5" spans="2:15" x14ac:dyDescent="0.25">
      <c r="B5" s="26">
        <v>2</v>
      </c>
      <c r="C5" s="26" t="s">
        <v>40</v>
      </c>
    </row>
    <row r="6" spans="2:15" x14ac:dyDescent="0.25">
      <c r="B6" s="26">
        <v>3</v>
      </c>
      <c r="C6" s="26" t="s">
        <v>41</v>
      </c>
    </row>
    <row r="8" spans="2:15" x14ac:dyDescent="0.25">
      <c r="K8" s="151" t="s">
        <v>42</v>
      </c>
      <c r="L8" s="151"/>
      <c r="M8" s="151"/>
      <c r="N8" s="154" t="s">
        <v>101</v>
      </c>
      <c r="O8" s="154"/>
    </row>
    <row r="9" spans="2:15" ht="45" x14ac:dyDescent="0.25">
      <c r="B9" s="29" t="s">
        <v>43</v>
      </c>
      <c r="C9" s="29" t="s">
        <v>44</v>
      </c>
      <c r="D9" s="30" t="s">
        <v>102</v>
      </c>
      <c r="E9" s="30" t="s">
        <v>46</v>
      </c>
      <c r="F9" s="29" t="s">
        <v>47</v>
      </c>
      <c r="G9" s="30" t="s">
        <v>104</v>
      </c>
      <c r="H9" s="30" t="s">
        <v>103</v>
      </c>
      <c r="I9" s="31" t="s">
        <v>107</v>
      </c>
      <c r="J9" s="32" t="s">
        <v>51</v>
      </c>
      <c r="K9" s="30" t="s">
        <v>52</v>
      </c>
      <c r="L9" s="30" t="s">
        <v>53</v>
      </c>
      <c r="M9" s="30" t="s">
        <v>54</v>
      </c>
      <c r="N9" s="33" t="s">
        <v>108</v>
      </c>
      <c r="O9" s="34" t="s">
        <v>110</v>
      </c>
    </row>
    <row r="10" spans="2:15" ht="45" x14ac:dyDescent="0.25">
      <c r="B10" s="35" t="s">
        <v>1</v>
      </c>
      <c r="C10" s="35" t="s">
        <v>55</v>
      </c>
      <c r="D10" s="36">
        <v>1</v>
      </c>
      <c r="E10" s="36" t="s">
        <v>56</v>
      </c>
      <c r="F10" s="35" t="s">
        <v>57</v>
      </c>
      <c r="G10" s="36" t="s">
        <v>58</v>
      </c>
      <c r="H10" s="36" t="s">
        <v>58</v>
      </c>
      <c r="I10" s="36" t="s">
        <v>59</v>
      </c>
      <c r="J10" s="37" t="s">
        <v>60</v>
      </c>
      <c r="K10" s="36" t="s">
        <v>61</v>
      </c>
      <c r="L10" s="36" t="s">
        <v>61</v>
      </c>
      <c r="M10" s="36" t="s">
        <v>61</v>
      </c>
    </row>
    <row r="11" spans="2:15" ht="30" x14ac:dyDescent="0.25">
      <c r="B11" s="35" t="s">
        <v>62</v>
      </c>
      <c r="C11" s="35" t="s">
        <v>2</v>
      </c>
      <c r="D11" s="36">
        <v>1</v>
      </c>
      <c r="E11" s="36" t="s">
        <v>63</v>
      </c>
      <c r="F11" s="37" t="s">
        <v>106</v>
      </c>
      <c r="G11" s="36" t="s">
        <v>58</v>
      </c>
      <c r="H11" s="36" t="s">
        <v>58</v>
      </c>
      <c r="I11" s="36" t="s">
        <v>59</v>
      </c>
      <c r="J11" s="37" t="s">
        <v>65</v>
      </c>
      <c r="K11" s="36" t="s">
        <v>61</v>
      </c>
      <c r="L11" s="36" t="s">
        <v>61</v>
      </c>
      <c r="M11" s="36" t="s">
        <v>61</v>
      </c>
    </row>
    <row r="12" spans="2:15" ht="75" x14ac:dyDescent="0.25">
      <c r="B12" s="35" t="s">
        <v>66</v>
      </c>
      <c r="C12" s="35" t="s">
        <v>3</v>
      </c>
      <c r="D12" s="36">
        <v>1</v>
      </c>
      <c r="E12" s="38" t="s">
        <v>83</v>
      </c>
      <c r="F12" s="37" t="s">
        <v>105</v>
      </c>
      <c r="G12" s="36" t="s">
        <v>58</v>
      </c>
      <c r="H12" s="36" t="s">
        <v>58</v>
      </c>
      <c r="I12" s="36" t="s">
        <v>59</v>
      </c>
      <c r="J12" s="37" t="s">
        <v>109</v>
      </c>
      <c r="K12" s="36" t="s">
        <v>61</v>
      </c>
      <c r="L12" s="36" t="s">
        <v>61</v>
      </c>
      <c r="M12" s="36" t="s">
        <v>61</v>
      </c>
    </row>
    <row r="13" spans="2:15" ht="45" x14ac:dyDescent="0.25">
      <c r="B13" s="35" t="s">
        <v>70</v>
      </c>
      <c r="C13" s="35" t="s">
        <v>71</v>
      </c>
      <c r="D13" s="36">
        <v>1</v>
      </c>
      <c r="E13" s="36" t="s">
        <v>72</v>
      </c>
      <c r="F13" s="35" t="s">
        <v>73</v>
      </c>
      <c r="G13" s="36" t="s">
        <v>58</v>
      </c>
      <c r="H13" s="36" t="s">
        <v>74</v>
      </c>
      <c r="I13" s="36" t="s">
        <v>59</v>
      </c>
      <c r="J13" s="37" t="s">
        <v>99</v>
      </c>
      <c r="K13" s="36" t="s">
        <v>61</v>
      </c>
      <c r="L13" s="36" t="s">
        <v>61</v>
      </c>
      <c r="M13" s="36" t="s">
        <v>61</v>
      </c>
    </row>
    <row r="14" spans="2:15" s="42" customFormat="1" ht="6" customHeight="1" x14ac:dyDescent="0.25">
      <c r="B14" s="39"/>
      <c r="C14" s="39"/>
      <c r="D14" s="40"/>
      <c r="E14" s="40"/>
      <c r="F14" s="39"/>
      <c r="G14" s="40"/>
      <c r="H14" s="40"/>
      <c r="I14" s="40"/>
      <c r="J14" s="41"/>
      <c r="K14" s="40"/>
      <c r="L14" s="40"/>
      <c r="M14" s="40"/>
    </row>
    <row r="15" spans="2:15" ht="30" x14ac:dyDescent="0.25">
      <c r="B15" s="35" t="s">
        <v>85</v>
      </c>
      <c r="C15" s="35" t="s">
        <v>2</v>
      </c>
      <c r="D15" s="36">
        <v>1</v>
      </c>
      <c r="E15" s="36" t="s">
        <v>67</v>
      </c>
      <c r="F15" s="37" t="s">
        <v>106</v>
      </c>
      <c r="G15" s="36"/>
      <c r="H15" s="36"/>
      <c r="I15" s="36" t="s">
        <v>87</v>
      </c>
      <c r="J15" s="37"/>
      <c r="K15" s="36"/>
      <c r="L15" s="36"/>
      <c r="M15" s="36"/>
    </row>
    <row r="16" spans="2:15" ht="30" x14ac:dyDescent="0.25">
      <c r="B16" s="35" t="s">
        <v>85</v>
      </c>
      <c r="C16" s="35" t="s">
        <v>2</v>
      </c>
      <c r="D16" s="36">
        <v>1</v>
      </c>
      <c r="E16" s="36" t="s">
        <v>89</v>
      </c>
      <c r="F16" s="37" t="s">
        <v>106</v>
      </c>
      <c r="G16" s="36"/>
      <c r="H16" s="36"/>
      <c r="I16" s="36" t="s">
        <v>87</v>
      </c>
      <c r="J16" s="37" t="s">
        <v>100</v>
      </c>
      <c r="K16" s="36"/>
      <c r="L16" s="36"/>
      <c r="M16" s="36"/>
    </row>
    <row r="17" spans="2:13" ht="30" x14ac:dyDescent="0.25">
      <c r="B17" s="35" t="s">
        <v>85</v>
      </c>
      <c r="C17" s="35" t="s">
        <v>2</v>
      </c>
      <c r="D17" s="36">
        <v>1</v>
      </c>
      <c r="E17" s="36" t="s">
        <v>91</v>
      </c>
      <c r="F17" s="37" t="s">
        <v>106</v>
      </c>
      <c r="G17" s="36"/>
      <c r="H17" s="36"/>
      <c r="I17" s="36" t="s">
        <v>87</v>
      </c>
      <c r="J17" s="37" t="s">
        <v>100</v>
      </c>
      <c r="K17" s="36"/>
      <c r="L17" s="36"/>
      <c r="M17" s="36"/>
    </row>
    <row r="18" spans="2:13" x14ac:dyDescent="0.25">
      <c r="B18" s="35"/>
      <c r="C18" s="35"/>
      <c r="D18" s="36"/>
      <c r="E18" s="36"/>
      <c r="F18" s="35"/>
      <c r="G18" s="36"/>
      <c r="H18" s="36"/>
      <c r="I18" s="36"/>
      <c r="J18" s="37"/>
      <c r="K18" s="36"/>
      <c r="L18" s="36"/>
      <c r="M18" s="36"/>
    </row>
    <row r="19" spans="2:13" x14ac:dyDescent="0.25">
      <c r="B19" s="35"/>
      <c r="C19" s="35"/>
      <c r="D19" s="36"/>
      <c r="E19" s="36"/>
      <c r="F19" s="35"/>
      <c r="G19" s="36"/>
      <c r="H19" s="36"/>
      <c r="I19" s="36"/>
      <c r="J19" s="37"/>
      <c r="K19" s="36"/>
      <c r="L19" s="36"/>
      <c r="M19" s="36"/>
    </row>
    <row r="20" spans="2:13" x14ac:dyDescent="0.25">
      <c r="B20" s="35"/>
      <c r="C20" s="35"/>
      <c r="D20" s="36"/>
      <c r="E20" s="36"/>
      <c r="F20" s="35"/>
      <c r="G20" s="36"/>
      <c r="H20" s="36"/>
      <c r="I20" s="36"/>
      <c r="J20" s="37"/>
      <c r="K20" s="36"/>
      <c r="L20" s="36"/>
      <c r="M20" s="36"/>
    </row>
    <row r="21" spans="2:13" x14ac:dyDescent="0.25">
      <c r="B21" s="35"/>
      <c r="C21" s="35"/>
      <c r="D21" s="36"/>
      <c r="E21" s="36"/>
      <c r="F21" s="35"/>
      <c r="G21" s="36"/>
      <c r="H21" s="36"/>
      <c r="I21" s="36"/>
      <c r="J21" s="37"/>
      <c r="K21" s="36"/>
      <c r="L21" s="36"/>
      <c r="M21" s="36"/>
    </row>
    <row r="22" spans="2:13" x14ac:dyDescent="0.25">
      <c r="B22" s="35"/>
      <c r="C22" s="35"/>
      <c r="D22" s="36"/>
      <c r="E22" s="36"/>
      <c r="F22" s="35"/>
      <c r="G22" s="36"/>
      <c r="H22" s="36"/>
      <c r="I22" s="36"/>
      <c r="J22" s="37"/>
      <c r="K22" s="36"/>
      <c r="L22" s="36"/>
      <c r="M22" s="36"/>
    </row>
    <row r="23" spans="2:13" x14ac:dyDescent="0.25">
      <c r="B23" s="35"/>
      <c r="C23" s="35"/>
      <c r="D23" s="36"/>
      <c r="E23" s="36"/>
      <c r="F23" s="35"/>
      <c r="G23" s="36"/>
      <c r="H23" s="36"/>
      <c r="I23" s="36"/>
      <c r="J23" s="37"/>
      <c r="K23" s="36"/>
      <c r="L23" s="36"/>
      <c r="M23" s="36"/>
    </row>
    <row r="24" spans="2:13" x14ac:dyDescent="0.25">
      <c r="B24" s="35"/>
      <c r="C24" s="35"/>
      <c r="D24" s="36"/>
      <c r="E24" s="36"/>
      <c r="F24" s="35"/>
      <c r="G24" s="36"/>
      <c r="H24" s="36"/>
      <c r="I24" s="36"/>
      <c r="J24" s="37"/>
      <c r="K24" s="36"/>
      <c r="L24" s="36"/>
      <c r="M24" s="36"/>
    </row>
    <row r="25" spans="2:13" x14ac:dyDescent="0.25">
      <c r="B25" s="35"/>
      <c r="C25" s="35"/>
      <c r="D25" s="36"/>
      <c r="E25" s="36"/>
      <c r="F25" s="35"/>
      <c r="G25" s="36"/>
      <c r="H25" s="36"/>
      <c r="I25" s="36"/>
      <c r="J25" s="37"/>
      <c r="K25" s="36"/>
      <c r="L25" s="36"/>
      <c r="M25" s="36"/>
    </row>
    <row r="26" spans="2:13" x14ac:dyDescent="0.25">
      <c r="B26" s="35"/>
      <c r="C26" s="35"/>
      <c r="D26" s="36"/>
      <c r="E26" s="36"/>
      <c r="F26" s="35"/>
      <c r="G26" s="36"/>
      <c r="H26" s="36"/>
      <c r="I26" s="36"/>
      <c r="J26" s="37"/>
      <c r="K26" s="36"/>
      <c r="L26" s="36"/>
      <c r="M26" s="36"/>
    </row>
    <row r="27" spans="2:13" x14ac:dyDescent="0.25">
      <c r="B27" s="35"/>
      <c r="C27" s="35"/>
      <c r="D27" s="36"/>
      <c r="E27" s="36"/>
      <c r="F27" s="35"/>
      <c r="G27" s="36"/>
      <c r="H27" s="36"/>
      <c r="I27" s="36"/>
      <c r="J27" s="37"/>
      <c r="K27" s="36"/>
      <c r="L27" s="36"/>
      <c r="M27" s="36"/>
    </row>
    <row r="28" spans="2:13" x14ac:dyDescent="0.25">
      <c r="B28" s="35"/>
      <c r="C28" s="35"/>
      <c r="D28" s="36"/>
      <c r="E28" s="36"/>
      <c r="F28" s="35"/>
      <c r="G28" s="36"/>
      <c r="H28" s="36"/>
      <c r="I28" s="36"/>
      <c r="J28" s="37"/>
      <c r="K28" s="36"/>
      <c r="L28" s="36"/>
      <c r="M28" s="36"/>
    </row>
    <row r="29" spans="2:13" x14ac:dyDescent="0.25">
      <c r="B29" s="35"/>
      <c r="C29" s="35"/>
      <c r="D29" s="36"/>
      <c r="E29" s="36"/>
      <c r="F29" s="35"/>
      <c r="G29" s="36"/>
      <c r="H29" s="36"/>
      <c r="I29" s="36"/>
      <c r="J29" s="37"/>
      <c r="K29" s="36"/>
      <c r="L29" s="36"/>
      <c r="M29" s="36"/>
    </row>
    <row r="30" spans="2:13" x14ac:dyDescent="0.25">
      <c r="B30" s="35"/>
      <c r="C30" s="35"/>
      <c r="D30" s="36"/>
      <c r="E30" s="36"/>
      <c r="F30" s="35"/>
      <c r="G30" s="36"/>
      <c r="H30" s="36"/>
      <c r="I30" s="36"/>
      <c r="J30" s="37"/>
      <c r="K30" s="36"/>
      <c r="L30" s="36"/>
      <c r="M30" s="36"/>
    </row>
    <row r="31" spans="2:13" x14ac:dyDescent="0.25">
      <c r="B31" s="35"/>
      <c r="C31" s="35"/>
      <c r="D31" s="36"/>
      <c r="E31" s="36"/>
      <c r="F31" s="35"/>
      <c r="G31" s="36"/>
      <c r="H31" s="36"/>
      <c r="I31" s="36"/>
      <c r="J31" s="37"/>
      <c r="K31" s="36"/>
      <c r="L31" s="36"/>
      <c r="M31" s="36"/>
    </row>
    <row r="32" spans="2:13" x14ac:dyDescent="0.25">
      <c r="B32" s="35"/>
      <c r="C32" s="35"/>
      <c r="D32" s="36"/>
      <c r="E32" s="36"/>
      <c r="F32" s="35"/>
      <c r="G32" s="36"/>
      <c r="H32" s="36"/>
      <c r="I32" s="36"/>
      <c r="J32" s="37"/>
      <c r="K32" s="36"/>
      <c r="L32" s="36"/>
      <c r="M32" s="36"/>
    </row>
  </sheetData>
  <customSheetViews>
    <customSheetView guid="{03FE7542-3F4E-4D64-8852-F2B677E16CBB}" state="hidden" topLeftCell="A7">
      <pane ySplit="3" topLeftCell="A10" activePane="bottomLeft" state="frozenSplit"/>
      <selection pane="bottomLeft" activeCell="J20" sqref="J20"/>
      <pageMargins left="0.7" right="0.7" top="0.75" bottom="0.75" header="0.3" footer="0.3"/>
      <pageSetup paperSize="9" orientation="portrait" r:id="rId1"/>
    </customSheetView>
    <customSheetView guid="{67A1EC1C-54F5-4EFD-A647-0C93F64028CD}" state="hidden" topLeftCell="A7">
      <pane ySplit="3" topLeftCell="A10" activePane="bottomLeft" state="frozenSplit"/>
      <selection pane="bottomLeft" activeCell="J20" sqref="J20"/>
      <pageMargins left="0.7" right="0.7" top="0.75" bottom="0.75" header="0.3" footer="0.3"/>
      <pageSetup paperSize="9" orientation="portrait" r:id="rId2"/>
    </customSheetView>
  </customSheetViews>
  <mergeCells count="2">
    <mergeCell ref="K8:M8"/>
    <mergeCell ref="N8:O8"/>
  </mergeCells>
  <pageMargins left="0.7" right="0.7" top="0.75" bottom="0.75" header="0.3" footer="0.3"/>
  <pageSetup paperSize="9" orientation="portrait"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3:M34"/>
  <sheetViews>
    <sheetView topLeftCell="B1" workbookViewId="0">
      <selection activeCell="J20" sqref="J20"/>
    </sheetView>
  </sheetViews>
  <sheetFormatPr baseColWidth="10" defaultRowHeight="15" x14ac:dyDescent="0.25"/>
  <cols>
    <col min="2" max="2" width="16" customWidth="1"/>
    <col min="3" max="3" width="12.85546875" bestFit="1" customWidth="1"/>
    <col min="4" max="4" width="10.42578125" style="9" customWidth="1"/>
    <col min="5" max="5" width="11.42578125" style="9"/>
    <col min="6" max="6" width="25" bestFit="1" customWidth="1"/>
    <col min="7" max="7" width="11.42578125" style="9"/>
    <col min="8" max="8" width="16.28515625" style="9" bestFit="1" customWidth="1"/>
    <col min="9" max="9" width="9.7109375" style="9" bestFit="1" customWidth="1"/>
    <col min="10" max="10" width="71.140625" style="10" bestFit="1" customWidth="1"/>
    <col min="11" max="11" width="4.42578125" style="9" bestFit="1" customWidth="1"/>
    <col min="12" max="12" width="5" style="9" bestFit="1" customWidth="1"/>
    <col min="13" max="13" width="4.5703125" style="9" bestFit="1" customWidth="1"/>
  </cols>
  <sheetData>
    <row r="3" spans="2:13" x14ac:dyDescent="0.25">
      <c r="B3" s="8" t="s">
        <v>38</v>
      </c>
    </row>
    <row r="4" spans="2:13" x14ac:dyDescent="0.25">
      <c r="B4">
        <v>1</v>
      </c>
      <c r="C4" t="s">
        <v>39</v>
      </c>
    </row>
    <row r="5" spans="2:13" x14ac:dyDescent="0.25">
      <c r="B5">
        <v>2</v>
      </c>
      <c r="C5" t="s">
        <v>40</v>
      </c>
    </row>
    <row r="6" spans="2:13" x14ac:dyDescent="0.25">
      <c r="B6">
        <v>3</v>
      </c>
      <c r="C6" t="s">
        <v>41</v>
      </c>
    </row>
    <row r="8" spans="2:13" x14ac:dyDescent="0.25">
      <c r="K8" s="155" t="s">
        <v>42</v>
      </c>
      <c r="L8" s="155"/>
      <c r="M8" s="155"/>
    </row>
    <row r="9" spans="2:13" x14ac:dyDescent="0.25">
      <c r="B9" s="11" t="s">
        <v>43</v>
      </c>
      <c r="C9" s="11" t="s">
        <v>44</v>
      </c>
      <c r="D9" s="23" t="s">
        <v>45</v>
      </c>
      <c r="E9" s="23" t="s">
        <v>46</v>
      </c>
      <c r="F9" s="11" t="s">
        <v>47</v>
      </c>
      <c r="G9" s="23" t="s">
        <v>48</v>
      </c>
      <c r="H9" s="23" t="s">
        <v>49</v>
      </c>
      <c r="I9" s="23" t="s">
        <v>50</v>
      </c>
      <c r="J9" s="13" t="s">
        <v>51</v>
      </c>
      <c r="K9" s="23" t="s">
        <v>52</v>
      </c>
      <c r="L9" s="23" t="s">
        <v>53</v>
      </c>
      <c r="M9" s="23" t="s">
        <v>54</v>
      </c>
    </row>
    <row r="10" spans="2:13" ht="30" x14ac:dyDescent="0.25">
      <c r="B10" s="2" t="s">
        <v>1</v>
      </c>
      <c r="C10" s="2" t="s">
        <v>55</v>
      </c>
      <c r="D10" s="14">
        <v>1</v>
      </c>
      <c r="E10" s="14" t="s">
        <v>56</v>
      </c>
      <c r="F10" s="2" t="s">
        <v>57</v>
      </c>
      <c r="G10" s="14" t="s">
        <v>58</v>
      </c>
      <c r="H10" s="14" t="s">
        <v>58</v>
      </c>
      <c r="I10" s="14" t="s">
        <v>59</v>
      </c>
      <c r="J10" s="15" t="s">
        <v>60</v>
      </c>
      <c r="K10" s="14" t="s">
        <v>61</v>
      </c>
      <c r="L10" s="14" t="s">
        <v>61</v>
      </c>
      <c r="M10" s="14" t="s">
        <v>61</v>
      </c>
    </row>
    <row r="11" spans="2:13" x14ac:dyDescent="0.25">
      <c r="B11" s="2" t="s">
        <v>62</v>
      </c>
      <c r="C11" s="2" t="s">
        <v>2</v>
      </c>
      <c r="D11" s="14">
        <v>1</v>
      </c>
      <c r="E11" s="14" t="s">
        <v>63</v>
      </c>
      <c r="F11" s="2" t="s">
        <v>64</v>
      </c>
      <c r="G11" s="14" t="s">
        <v>58</v>
      </c>
      <c r="H11" s="14" t="s">
        <v>58</v>
      </c>
      <c r="I11" s="14" t="s">
        <v>59</v>
      </c>
      <c r="J11" s="15" t="s">
        <v>65</v>
      </c>
      <c r="K11" s="14" t="s">
        <v>61</v>
      </c>
      <c r="L11" s="14" t="s">
        <v>61</v>
      </c>
      <c r="M11" s="14" t="s">
        <v>61</v>
      </c>
    </row>
    <row r="12" spans="2:13" ht="60" x14ac:dyDescent="0.25">
      <c r="B12" s="2" t="s">
        <v>66</v>
      </c>
      <c r="C12" s="2" t="s">
        <v>3</v>
      </c>
      <c r="D12" s="14">
        <v>1</v>
      </c>
      <c r="E12" s="24" t="s">
        <v>83</v>
      </c>
      <c r="F12" s="2" t="s">
        <v>68</v>
      </c>
      <c r="G12" s="14" t="s">
        <v>58</v>
      </c>
      <c r="H12" s="14" t="s">
        <v>58</v>
      </c>
      <c r="I12" s="14" t="s">
        <v>59</v>
      </c>
      <c r="J12" s="15" t="s">
        <v>84</v>
      </c>
      <c r="K12" s="14" t="s">
        <v>61</v>
      </c>
      <c r="L12" s="14" t="s">
        <v>61</v>
      </c>
      <c r="M12" s="14" t="s">
        <v>61</v>
      </c>
    </row>
    <row r="13" spans="2:13" ht="45" x14ac:dyDescent="0.25">
      <c r="B13" s="2" t="s">
        <v>70</v>
      </c>
      <c r="C13" s="2" t="s">
        <v>71</v>
      </c>
      <c r="D13" s="14">
        <v>1</v>
      </c>
      <c r="E13" s="14" t="s">
        <v>72</v>
      </c>
      <c r="F13" s="2" t="s">
        <v>73</v>
      </c>
      <c r="G13" s="14" t="s">
        <v>58</v>
      </c>
      <c r="H13" s="14" t="s">
        <v>74</v>
      </c>
      <c r="I13" s="14" t="s">
        <v>59</v>
      </c>
      <c r="J13" s="15" t="s">
        <v>99</v>
      </c>
      <c r="K13" s="14" t="s">
        <v>61</v>
      </c>
      <c r="L13" s="14" t="s">
        <v>61</v>
      </c>
      <c r="M13" s="14" t="s">
        <v>61</v>
      </c>
    </row>
    <row r="14" spans="2:13" x14ac:dyDescent="0.25">
      <c r="B14" s="2"/>
      <c r="C14" s="2"/>
      <c r="D14" s="14"/>
      <c r="E14" s="14"/>
      <c r="F14" s="2"/>
      <c r="G14" s="14"/>
      <c r="H14" s="14"/>
      <c r="I14" s="14"/>
      <c r="J14" s="15"/>
      <c r="K14" s="14"/>
      <c r="L14" s="14"/>
      <c r="M14" s="14"/>
    </row>
    <row r="15" spans="2:13" x14ac:dyDescent="0.25">
      <c r="B15" s="2"/>
      <c r="C15" s="2"/>
      <c r="D15" s="14"/>
      <c r="E15" s="14"/>
      <c r="F15" s="2"/>
      <c r="G15" s="14"/>
      <c r="H15" s="14"/>
      <c r="I15" s="14"/>
      <c r="J15" s="15"/>
      <c r="K15" s="14"/>
      <c r="L15" s="14"/>
      <c r="M15" s="14"/>
    </row>
    <row r="16" spans="2:13" x14ac:dyDescent="0.25">
      <c r="B16" s="2"/>
      <c r="C16" s="2"/>
      <c r="D16" s="14"/>
      <c r="E16" s="14"/>
      <c r="F16" s="2"/>
      <c r="G16" s="14"/>
      <c r="H16" s="14"/>
      <c r="I16" s="14"/>
      <c r="J16" s="15"/>
      <c r="K16" s="14"/>
      <c r="L16" s="14"/>
      <c r="M16" s="14"/>
    </row>
    <row r="17" spans="2:13" x14ac:dyDescent="0.25">
      <c r="B17" s="2" t="s">
        <v>85</v>
      </c>
      <c r="C17" s="2" t="s">
        <v>2</v>
      </c>
      <c r="D17" s="14">
        <v>1</v>
      </c>
      <c r="E17" s="14" t="s">
        <v>86</v>
      </c>
      <c r="F17" s="2" t="s">
        <v>64</v>
      </c>
      <c r="G17" s="14"/>
      <c r="H17" s="14"/>
      <c r="I17" s="14" t="s">
        <v>87</v>
      </c>
      <c r="J17" s="15" t="s">
        <v>88</v>
      </c>
      <c r="K17" s="14"/>
      <c r="L17" s="14"/>
      <c r="M17" s="14"/>
    </row>
    <row r="18" spans="2:13" ht="45" x14ac:dyDescent="0.25">
      <c r="B18" s="2" t="s">
        <v>85</v>
      </c>
      <c r="C18" s="2" t="s">
        <v>2</v>
      </c>
      <c r="D18" s="14">
        <v>1</v>
      </c>
      <c r="E18" s="14" t="s">
        <v>89</v>
      </c>
      <c r="F18" s="2" t="s">
        <v>64</v>
      </c>
      <c r="G18" s="14"/>
      <c r="H18" s="14"/>
      <c r="I18" s="14" t="s">
        <v>87</v>
      </c>
      <c r="J18" s="15" t="s">
        <v>90</v>
      </c>
      <c r="K18" s="14"/>
      <c r="L18" s="14"/>
      <c r="M18" s="14"/>
    </row>
    <row r="19" spans="2:13" x14ac:dyDescent="0.25">
      <c r="B19" s="2" t="s">
        <v>85</v>
      </c>
      <c r="C19" s="2" t="s">
        <v>2</v>
      </c>
      <c r="D19" s="14">
        <v>1</v>
      </c>
      <c r="E19" s="14" t="s">
        <v>91</v>
      </c>
      <c r="F19" s="2" t="s">
        <v>64</v>
      </c>
      <c r="G19" s="14"/>
      <c r="H19" s="14"/>
      <c r="I19" s="14" t="s">
        <v>87</v>
      </c>
      <c r="J19" s="15"/>
      <c r="K19" s="14"/>
      <c r="L19" s="14"/>
      <c r="M19" s="14"/>
    </row>
    <row r="20" spans="2:13" x14ac:dyDescent="0.25">
      <c r="B20" s="2"/>
      <c r="C20" s="2"/>
      <c r="D20" s="14"/>
      <c r="E20" s="14"/>
      <c r="F20" s="2"/>
      <c r="G20" s="14"/>
      <c r="H20" s="14"/>
      <c r="I20" s="14"/>
      <c r="J20" s="15"/>
      <c r="K20" s="14"/>
      <c r="L20" s="14"/>
      <c r="M20" s="14"/>
    </row>
    <row r="21" spans="2:13" x14ac:dyDescent="0.25">
      <c r="B21" s="2"/>
      <c r="C21" s="2"/>
      <c r="D21" s="14"/>
      <c r="E21" s="14"/>
      <c r="F21" s="2"/>
      <c r="G21" s="14"/>
      <c r="H21" s="14"/>
      <c r="I21" s="14"/>
      <c r="J21" s="15"/>
      <c r="K21" s="14"/>
      <c r="L21" s="14"/>
      <c r="M21" s="14"/>
    </row>
    <row r="22" spans="2:13" x14ac:dyDescent="0.25">
      <c r="B22" s="2"/>
      <c r="C22" s="2"/>
      <c r="D22" s="14"/>
      <c r="E22" s="14"/>
      <c r="F22" s="2"/>
      <c r="G22" s="14"/>
      <c r="H22" s="14"/>
      <c r="I22" s="14"/>
      <c r="J22" s="15"/>
      <c r="K22" s="14"/>
      <c r="L22" s="14"/>
      <c r="M22" s="14"/>
    </row>
    <row r="23" spans="2:13" x14ac:dyDescent="0.25">
      <c r="B23" s="2"/>
      <c r="C23" s="2"/>
      <c r="D23" s="14"/>
      <c r="E23" s="14"/>
      <c r="F23" s="2"/>
      <c r="G23" s="14"/>
      <c r="H23" s="14"/>
      <c r="I23" s="14"/>
      <c r="J23" s="15"/>
      <c r="K23" s="14"/>
      <c r="L23" s="14"/>
      <c r="M23" s="14"/>
    </row>
    <row r="24" spans="2:13" x14ac:dyDescent="0.25">
      <c r="B24" s="2"/>
      <c r="C24" s="2"/>
      <c r="D24" s="14"/>
      <c r="E24" s="14"/>
      <c r="F24" s="2"/>
      <c r="G24" s="14"/>
      <c r="H24" s="14"/>
      <c r="I24" s="14"/>
      <c r="J24" s="15"/>
      <c r="K24" s="14"/>
      <c r="L24" s="14"/>
      <c r="M24" s="14"/>
    </row>
    <row r="25" spans="2:13" x14ac:dyDescent="0.25">
      <c r="B25" s="2"/>
      <c r="C25" s="2"/>
      <c r="D25" s="14"/>
      <c r="E25" s="14"/>
      <c r="F25" s="2"/>
      <c r="G25" s="14"/>
      <c r="H25" s="14"/>
      <c r="I25" s="14"/>
      <c r="J25" s="15"/>
      <c r="K25" s="14"/>
      <c r="L25" s="14"/>
      <c r="M25" s="14"/>
    </row>
    <row r="26" spans="2:13" x14ac:dyDescent="0.25">
      <c r="B26" s="2"/>
      <c r="C26" s="2"/>
      <c r="D26" s="14"/>
      <c r="E26" s="14"/>
      <c r="F26" s="2"/>
      <c r="G26" s="14"/>
      <c r="H26" s="14"/>
      <c r="I26" s="14"/>
      <c r="J26" s="15"/>
      <c r="K26" s="14"/>
      <c r="L26" s="14"/>
      <c r="M26" s="14"/>
    </row>
    <row r="27" spans="2:13" x14ac:dyDescent="0.25">
      <c r="B27" s="2"/>
      <c r="C27" s="2"/>
      <c r="D27" s="14"/>
      <c r="E27" s="14"/>
      <c r="F27" s="2"/>
      <c r="G27" s="14"/>
      <c r="H27" s="14"/>
      <c r="I27" s="14"/>
      <c r="J27" s="15"/>
      <c r="K27" s="14"/>
      <c r="L27" s="14"/>
      <c r="M27" s="14"/>
    </row>
    <row r="28" spans="2:13" x14ac:dyDescent="0.25">
      <c r="B28" s="2"/>
      <c r="C28" s="2"/>
      <c r="D28" s="14"/>
      <c r="E28" s="14"/>
      <c r="F28" s="2"/>
      <c r="G28" s="14"/>
      <c r="H28" s="14"/>
      <c r="I28" s="14"/>
      <c r="J28" s="15"/>
      <c r="K28" s="14"/>
      <c r="L28" s="14"/>
      <c r="M28" s="14"/>
    </row>
    <row r="29" spans="2:13" x14ac:dyDescent="0.25">
      <c r="B29" s="2"/>
      <c r="C29" s="2"/>
      <c r="D29" s="14"/>
      <c r="E29" s="14"/>
      <c r="F29" s="2"/>
      <c r="G29" s="14"/>
      <c r="H29" s="14"/>
      <c r="I29" s="14"/>
      <c r="J29" s="15"/>
      <c r="K29" s="14"/>
      <c r="L29" s="14"/>
      <c r="M29" s="14"/>
    </row>
    <row r="30" spans="2:13" x14ac:dyDescent="0.25">
      <c r="B30" s="2"/>
      <c r="C30" s="2"/>
      <c r="D30" s="14"/>
      <c r="E30" s="14"/>
      <c r="F30" s="2"/>
      <c r="G30" s="14"/>
      <c r="H30" s="14"/>
      <c r="I30" s="14"/>
      <c r="J30" s="15"/>
      <c r="K30" s="14"/>
      <c r="L30" s="14"/>
      <c r="M30" s="14"/>
    </row>
    <row r="31" spans="2:13" x14ac:dyDescent="0.25">
      <c r="B31" s="2"/>
      <c r="C31" s="2"/>
      <c r="D31" s="14"/>
      <c r="E31" s="14"/>
      <c r="F31" s="2"/>
      <c r="G31" s="14"/>
      <c r="H31" s="14"/>
      <c r="I31" s="14"/>
      <c r="J31" s="15"/>
      <c r="K31" s="14"/>
      <c r="L31" s="14"/>
      <c r="M31" s="14"/>
    </row>
    <row r="32" spans="2:13" x14ac:dyDescent="0.25">
      <c r="B32" s="2"/>
      <c r="C32" s="2"/>
      <c r="D32" s="14"/>
      <c r="E32" s="14"/>
      <c r="F32" s="2"/>
      <c r="G32" s="14"/>
      <c r="H32" s="14"/>
      <c r="I32" s="14"/>
      <c r="J32" s="15"/>
      <c r="K32" s="14"/>
      <c r="L32" s="14"/>
      <c r="M32" s="14"/>
    </row>
    <row r="33" spans="2:13" x14ac:dyDescent="0.25">
      <c r="B33" s="2"/>
      <c r="C33" s="2"/>
      <c r="D33" s="14"/>
      <c r="E33" s="14"/>
      <c r="F33" s="2"/>
      <c r="G33" s="14"/>
      <c r="H33" s="14"/>
      <c r="I33" s="14"/>
      <c r="J33" s="15"/>
      <c r="K33" s="14"/>
      <c r="L33" s="14"/>
      <c r="M33" s="14"/>
    </row>
    <row r="34" spans="2:13" x14ac:dyDescent="0.25">
      <c r="B34" s="2"/>
      <c r="C34" s="2"/>
      <c r="D34" s="14"/>
      <c r="E34" s="14"/>
      <c r="F34" s="2"/>
      <c r="G34" s="14"/>
      <c r="H34" s="14"/>
      <c r="I34" s="14"/>
      <c r="J34" s="15"/>
      <c r="K34" s="14"/>
      <c r="L34" s="14"/>
      <c r="M34" s="14"/>
    </row>
  </sheetData>
  <customSheetViews>
    <customSheetView guid="{03FE7542-3F4E-4D64-8852-F2B677E16CBB}" state="hidden" topLeftCell="B1">
      <selection activeCell="J20" sqref="J20"/>
      <pageMargins left="0.7" right="0.7" top="0.75" bottom="0.75" header="0.3" footer="0.3"/>
      <pageSetup paperSize="9" orientation="portrait" r:id="rId1"/>
    </customSheetView>
    <customSheetView guid="{67A1EC1C-54F5-4EFD-A647-0C93F64028CD}" state="hidden" topLeftCell="B1">
      <selection activeCell="J20" sqref="J20"/>
      <pageMargins left="0.7" right="0.7" top="0.75" bottom="0.75" header="0.3" footer="0.3"/>
      <pageSetup paperSize="9" orientation="portrait" r:id="rId2"/>
    </customSheetView>
  </customSheetViews>
  <mergeCells count="1">
    <mergeCell ref="K8:M8"/>
  </mergeCell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00B050"/>
    <pageSetUpPr fitToPage="1"/>
  </sheetPr>
  <dimension ref="A1:L16"/>
  <sheetViews>
    <sheetView workbookViewId="0">
      <selection activeCell="C3" sqref="C3:C9"/>
    </sheetView>
  </sheetViews>
  <sheetFormatPr baseColWidth="10" defaultRowHeight="15" x14ac:dyDescent="0.25"/>
  <cols>
    <col min="1" max="1" width="14.140625" bestFit="1" customWidth="1"/>
    <col min="2" max="2" width="8.140625" customWidth="1"/>
    <col min="3" max="3" width="15.42578125" bestFit="1" customWidth="1"/>
    <col min="4" max="4" width="20.5703125" bestFit="1" customWidth="1"/>
    <col min="5" max="5" width="17.7109375" bestFit="1" customWidth="1"/>
    <col min="6" max="6" width="15.5703125" bestFit="1" customWidth="1"/>
    <col min="7" max="7" width="15.5703125" customWidth="1"/>
    <col min="9" max="9" width="17.7109375" bestFit="1" customWidth="1"/>
    <col min="10" max="10" width="32" customWidth="1"/>
    <col min="11" max="11" width="11.42578125" style="27"/>
    <col min="12" max="12" width="7.7109375" style="27" customWidth="1"/>
  </cols>
  <sheetData>
    <row r="1" spans="1:12" x14ac:dyDescent="0.25">
      <c r="A1" s="3" t="s">
        <v>128</v>
      </c>
      <c r="B1" s="3"/>
    </row>
    <row r="2" spans="1:12" x14ac:dyDescent="0.25">
      <c r="B2" s="5" t="s">
        <v>30</v>
      </c>
      <c r="C2" s="5" t="s">
        <v>0</v>
      </c>
      <c r="D2" s="5" t="s">
        <v>5</v>
      </c>
      <c r="E2" s="5" t="s">
        <v>78</v>
      </c>
      <c r="F2" s="5" t="s">
        <v>6</v>
      </c>
      <c r="G2" s="5" t="s">
        <v>17</v>
      </c>
      <c r="H2" s="5" t="s">
        <v>7</v>
      </c>
      <c r="I2" s="5" t="s">
        <v>8</v>
      </c>
      <c r="J2" s="5" t="s">
        <v>27</v>
      </c>
      <c r="K2" s="40" t="s">
        <v>93</v>
      </c>
      <c r="L2" s="40" t="s">
        <v>94</v>
      </c>
    </row>
    <row r="3" spans="1:12" x14ac:dyDescent="0.25">
      <c r="B3" s="2">
        <v>4</v>
      </c>
      <c r="C3" s="6" t="s">
        <v>1</v>
      </c>
      <c r="D3" s="6" t="s">
        <v>24</v>
      </c>
      <c r="E3" s="6" t="s">
        <v>79</v>
      </c>
      <c r="F3" s="6" t="s">
        <v>18</v>
      </c>
      <c r="G3" s="6" t="s">
        <v>18</v>
      </c>
      <c r="H3" s="6"/>
      <c r="I3" s="6" t="s">
        <v>10</v>
      </c>
      <c r="J3" s="6" t="s">
        <v>28</v>
      </c>
      <c r="K3" s="48" t="s">
        <v>126</v>
      </c>
      <c r="L3" s="27">
        <v>10247</v>
      </c>
    </row>
    <row r="4" spans="1:12" x14ac:dyDescent="0.25">
      <c r="A4" t="s">
        <v>25</v>
      </c>
      <c r="B4" s="2">
        <v>3</v>
      </c>
      <c r="C4" s="2" t="s">
        <v>2</v>
      </c>
      <c r="D4" s="2"/>
      <c r="E4" s="2" t="s">
        <v>80</v>
      </c>
      <c r="F4" s="2" t="s">
        <v>18</v>
      </c>
      <c r="G4" s="2" t="s">
        <v>18</v>
      </c>
      <c r="H4" s="2"/>
      <c r="I4" s="2" t="s">
        <v>11</v>
      </c>
      <c r="J4" s="2" t="s">
        <v>29</v>
      </c>
      <c r="K4" s="48" t="s">
        <v>127</v>
      </c>
      <c r="L4" s="27">
        <v>10245</v>
      </c>
    </row>
    <row r="5" spans="1:12" ht="30" x14ac:dyDescent="0.25">
      <c r="B5" s="2">
        <v>1</v>
      </c>
      <c r="C5" s="2" t="s">
        <v>3</v>
      </c>
      <c r="D5" s="2" t="s">
        <v>4</v>
      </c>
      <c r="E5" s="2" t="s">
        <v>81</v>
      </c>
      <c r="F5" s="2" t="s">
        <v>96</v>
      </c>
      <c r="G5" s="2" t="s">
        <v>96</v>
      </c>
      <c r="H5" s="2"/>
      <c r="I5" s="2" t="s">
        <v>11</v>
      </c>
      <c r="J5" s="2"/>
      <c r="K5" s="27" t="s">
        <v>92</v>
      </c>
      <c r="L5" s="49" t="s">
        <v>98</v>
      </c>
    </row>
    <row r="6" spans="1:12" ht="30" x14ac:dyDescent="0.25">
      <c r="B6" s="2">
        <v>2</v>
      </c>
      <c r="C6" s="2" t="s">
        <v>77</v>
      </c>
      <c r="D6" s="2" t="s">
        <v>4</v>
      </c>
      <c r="E6" s="2" t="s">
        <v>82</v>
      </c>
      <c r="F6" s="2" t="s">
        <v>96</v>
      </c>
      <c r="G6" s="2" t="s">
        <v>96</v>
      </c>
      <c r="H6" s="2"/>
      <c r="I6" s="2" t="s">
        <v>10</v>
      </c>
      <c r="J6" s="2"/>
      <c r="K6" s="27" t="s">
        <v>95</v>
      </c>
      <c r="L6" s="49" t="s">
        <v>97</v>
      </c>
    </row>
    <row r="7" spans="1:12" x14ac:dyDescent="0.25">
      <c r="A7" s="1" t="s">
        <v>19</v>
      </c>
      <c r="B7" s="7"/>
      <c r="C7" s="2" t="s">
        <v>15</v>
      </c>
      <c r="D7" s="2"/>
      <c r="E7" s="2"/>
      <c r="F7" s="2"/>
      <c r="G7" s="2"/>
      <c r="H7" s="2"/>
      <c r="I7" s="2"/>
      <c r="J7" s="2"/>
      <c r="L7" s="27">
        <v>10246</v>
      </c>
    </row>
    <row r="8" spans="1:12" x14ac:dyDescent="0.25">
      <c r="B8" s="2"/>
      <c r="C8" s="2" t="s">
        <v>16</v>
      </c>
      <c r="D8" s="2"/>
      <c r="E8" s="2"/>
      <c r="F8" s="2"/>
      <c r="G8" s="2"/>
      <c r="H8" s="2"/>
      <c r="I8" s="2"/>
      <c r="J8" s="2" t="s">
        <v>26</v>
      </c>
      <c r="L8" s="27">
        <v>10244</v>
      </c>
    </row>
    <row r="9" spans="1:12" x14ac:dyDescent="0.25">
      <c r="B9" s="2"/>
      <c r="C9" s="4" t="s">
        <v>31</v>
      </c>
      <c r="D9" s="2"/>
      <c r="E9" s="2"/>
      <c r="F9" s="2"/>
      <c r="G9" s="2"/>
      <c r="H9" s="2"/>
      <c r="I9" s="2"/>
      <c r="J9" s="2" t="s">
        <v>32</v>
      </c>
    </row>
    <row r="11" spans="1:12" x14ac:dyDescent="0.25">
      <c r="C11" s="5" t="s">
        <v>9</v>
      </c>
      <c r="D11" s="18" t="s">
        <v>14</v>
      </c>
      <c r="E11" s="18"/>
      <c r="F11" s="19">
        <v>43105</v>
      </c>
      <c r="G11" s="20" t="s">
        <v>33</v>
      </c>
      <c r="H11" s="21" t="s">
        <v>76</v>
      </c>
      <c r="I11" s="22" t="s">
        <v>76</v>
      </c>
      <c r="J11" s="2"/>
    </row>
    <row r="12" spans="1:12" x14ac:dyDescent="0.25">
      <c r="C12" s="2" t="s">
        <v>20</v>
      </c>
      <c r="D12" s="2">
        <v>7800</v>
      </c>
      <c r="E12" s="2"/>
      <c r="F12" s="2"/>
      <c r="G12" s="2"/>
      <c r="H12" s="2"/>
      <c r="I12" s="2"/>
      <c r="J12" s="2"/>
    </row>
    <row r="13" spans="1:12" x14ac:dyDescent="0.25">
      <c r="C13" s="2" t="s">
        <v>21</v>
      </c>
      <c r="D13" s="2">
        <v>10000</v>
      </c>
      <c r="E13" s="2"/>
      <c r="F13" s="2"/>
      <c r="G13" s="16" t="s">
        <v>35</v>
      </c>
      <c r="H13" s="17" t="s">
        <v>36</v>
      </c>
      <c r="I13" s="2" t="s">
        <v>37</v>
      </c>
      <c r="J13" s="2"/>
    </row>
    <row r="14" spans="1:12" x14ac:dyDescent="0.25">
      <c r="C14" s="2" t="s">
        <v>13</v>
      </c>
      <c r="D14" s="2">
        <v>1200</v>
      </c>
      <c r="E14" s="2"/>
      <c r="F14" s="2">
        <f>4900+5200</f>
        <v>10100</v>
      </c>
      <c r="G14" s="16" t="s">
        <v>34</v>
      </c>
      <c r="H14" s="2"/>
      <c r="I14" s="2"/>
      <c r="J14" s="2"/>
    </row>
    <row r="15" spans="1:12" x14ac:dyDescent="0.25">
      <c r="A15" t="s">
        <v>22</v>
      </c>
      <c r="C15" s="2" t="s">
        <v>12</v>
      </c>
      <c r="D15" s="2">
        <v>2800</v>
      </c>
      <c r="E15" s="2"/>
      <c r="F15" s="2">
        <v>3300</v>
      </c>
      <c r="G15" s="2"/>
      <c r="H15" s="2"/>
      <c r="I15" s="2"/>
      <c r="J15" s="2"/>
    </row>
    <row r="16" spans="1:12" x14ac:dyDescent="0.25">
      <c r="C16" s="2" t="s">
        <v>23</v>
      </c>
      <c r="D16" s="2">
        <v>330</v>
      </c>
      <c r="E16" s="2"/>
      <c r="F16" s="2"/>
      <c r="G16" s="2"/>
      <c r="H16" s="2"/>
      <c r="I16" s="2"/>
      <c r="J16" s="2"/>
    </row>
  </sheetData>
  <customSheetViews>
    <customSheetView guid="{03FE7542-3F4E-4D64-8852-F2B677E16CBB}" fitToPage="1">
      <selection activeCell="C3" sqref="C3:C9"/>
      <pageMargins left="0.25" right="0.25" top="0.75" bottom="0.75" header="0.3" footer="0.3"/>
      <pageSetup paperSize="9" scale="84" orientation="landscape" r:id="rId1"/>
    </customSheetView>
    <customSheetView guid="{67A1EC1C-54F5-4EFD-A647-0C93F64028CD}" fitToPage="1" state="hidden">
      <selection activeCell="C3" sqref="C3:C9"/>
      <pageMargins left="0.25" right="0.25" top="0.75" bottom="0.75" header="0.3" footer="0.3"/>
      <pageSetup paperSize="9" scale="84" orientation="landscape" r:id="rId2"/>
    </customSheetView>
  </customSheetViews>
  <pageMargins left="0.25" right="0.25" top="0.75" bottom="0.75" header="0.3" footer="0.3"/>
  <pageSetup paperSize="9" scale="84" orientation="landscape"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B3:M34"/>
  <sheetViews>
    <sheetView workbookViewId="0">
      <selection activeCell="B19" sqref="B19"/>
    </sheetView>
  </sheetViews>
  <sheetFormatPr baseColWidth="10" defaultRowHeight="15" x14ac:dyDescent="0.25"/>
  <cols>
    <col min="2" max="2" width="16" customWidth="1"/>
    <col min="3" max="3" width="12.85546875" bestFit="1" customWidth="1"/>
    <col min="4" max="4" width="10.42578125" style="9" customWidth="1"/>
    <col min="5" max="5" width="11.42578125" style="9"/>
    <col min="6" max="6" width="25" bestFit="1" customWidth="1"/>
    <col min="7" max="7" width="11.42578125" style="9"/>
    <col min="8" max="8" width="16.28515625" style="9" bestFit="1" customWidth="1"/>
    <col min="9" max="9" width="9.7109375" style="9" bestFit="1" customWidth="1"/>
    <col min="10" max="10" width="71.140625" style="10" bestFit="1" customWidth="1"/>
    <col min="11" max="11" width="4.42578125" style="9" bestFit="1" customWidth="1"/>
    <col min="12" max="12" width="5" style="9" bestFit="1" customWidth="1"/>
    <col min="13" max="13" width="4.5703125" style="9" bestFit="1" customWidth="1"/>
  </cols>
  <sheetData>
    <row r="3" spans="2:13" x14ac:dyDescent="0.25">
      <c r="B3" s="8" t="s">
        <v>38</v>
      </c>
    </row>
    <row r="4" spans="2:13" x14ac:dyDescent="0.25">
      <c r="B4">
        <v>1</v>
      </c>
      <c r="C4" t="s">
        <v>39</v>
      </c>
    </row>
    <row r="5" spans="2:13" x14ac:dyDescent="0.25">
      <c r="B5">
        <v>2</v>
      </c>
      <c r="C5" t="s">
        <v>40</v>
      </c>
    </row>
    <row r="6" spans="2:13" x14ac:dyDescent="0.25">
      <c r="B6">
        <v>3</v>
      </c>
      <c r="C6" t="s">
        <v>41</v>
      </c>
    </row>
    <row r="8" spans="2:13" x14ac:dyDescent="0.25">
      <c r="K8" s="155" t="s">
        <v>42</v>
      </c>
      <c r="L8" s="155"/>
      <c r="M8" s="155"/>
    </row>
    <row r="9" spans="2:13" x14ac:dyDescent="0.25">
      <c r="B9" s="11" t="s">
        <v>43</v>
      </c>
      <c r="C9" s="11" t="s">
        <v>44</v>
      </c>
      <c r="D9" s="12" t="s">
        <v>45</v>
      </c>
      <c r="E9" s="12" t="s">
        <v>46</v>
      </c>
      <c r="F9" s="11" t="s">
        <v>47</v>
      </c>
      <c r="G9" s="12" t="s">
        <v>48</v>
      </c>
      <c r="H9" s="12" t="s">
        <v>49</v>
      </c>
      <c r="I9" s="12" t="s">
        <v>50</v>
      </c>
      <c r="J9" s="13" t="s">
        <v>51</v>
      </c>
      <c r="K9" s="12" t="s">
        <v>52</v>
      </c>
      <c r="L9" s="12" t="s">
        <v>53</v>
      </c>
      <c r="M9" s="12" t="s">
        <v>54</v>
      </c>
    </row>
    <row r="10" spans="2:13" ht="30" x14ac:dyDescent="0.25">
      <c r="B10" s="2" t="s">
        <v>1</v>
      </c>
      <c r="C10" s="2" t="s">
        <v>55</v>
      </c>
      <c r="D10" s="14">
        <v>1</v>
      </c>
      <c r="E10" s="14" t="s">
        <v>56</v>
      </c>
      <c r="F10" s="2" t="s">
        <v>57</v>
      </c>
      <c r="G10" s="14" t="s">
        <v>58</v>
      </c>
      <c r="H10" s="14" t="s">
        <v>58</v>
      </c>
      <c r="I10" s="14" t="s">
        <v>59</v>
      </c>
      <c r="J10" s="15" t="s">
        <v>60</v>
      </c>
      <c r="K10" s="14" t="s">
        <v>61</v>
      </c>
      <c r="L10" s="14" t="s">
        <v>61</v>
      </c>
      <c r="M10" s="14" t="s">
        <v>61</v>
      </c>
    </row>
    <row r="11" spans="2:13" x14ac:dyDescent="0.25">
      <c r="B11" s="2" t="s">
        <v>62</v>
      </c>
      <c r="C11" s="2" t="s">
        <v>2</v>
      </c>
      <c r="D11" s="14">
        <v>1</v>
      </c>
      <c r="E11" s="14" t="s">
        <v>63</v>
      </c>
      <c r="F11" s="2" t="s">
        <v>64</v>
      </c>
      <c r="G11" s="14" t="s">
        <v>58</v>
      </c>
      <c r="H11" s="14" t="s">
        <v>58</v>
      </c>
      <c r="I11" s="14" t="s">
        <v>59</v>
      </c>
      <c r="J11" s="15" t="s">
        <v>65</v>
      </c>
      <c r="K11" s="14" t="s">
        <v>61</v>
      </c>
      <c r="L11" s="14" t="s">
        <v>61</v>
      </c>
      <c r="M11" s="14" t="s">
        <v>61</v>
      </c>
    </row>
    <row r="12" spans="2:13" ht="30" x14ac:dyDescent="0.25">
      <c r="B12" s="2" t="s">
        <v>66</v>
      </c>
      <c r="C12" s="2" t="s">
        <v>3</v>
      </c>
      <c r="D12" s="14">
        <v>1</v>
      </c>
      <c r="E12" s="14" t="s">
        <v>67</v>
      </c>
      <c r="F12" s="2" t="s">
        <v>68</v>
      </c>
      <c r="G12" s="14" t="s">
        <v>58</v>
      </c>
      <c r="H12" s="14" t="s">
        <v>58</v>
      </c>
      <c r="I12" s="14" t="s">
        <v>59</v>
      </c>
      <c r="J12" s="15" t="s">
        <v>69</v>
      </c>
      <c r="K12" s="14" t="s">
        <v>61</v>
      </c>
      <c r="L12" s="14" t="s">
        <v>61</v>
      </c>
      <c r="M12" s="14" t="s">
        <v>61</v>
      </c>
    </row>
    <row r="13" spans="2:13" x14ac:dyDescent="0.25">
      <c r="B13" s="2" t="s">
        <v>70</v>
      </c>
      <c r="C13" s="2" t="s">
        <v>71</v>
      </c>
      <c r="D13" s="14">
        <v>1</v>
      </c>
      <c r="E13" s="14" t="s">
        <v>72</v>
      </c>
      <c r="F13" s="2" t="s">
        <v>73</v>
      </c>
      <c r="G13" s="14" t="s">
        <v>58</v>
      </c>
      <c r="H13" s="14" t="s">
        <v>74</v>
      </c>
      <c r="I13" s="14" t="s">
        <v>59</v>
      </c>
      <c r="J13" s="15" t="s">
        <v>75</v>
      </c>
      <c r="K13" s="14" t="s">
        <v>61</v>
      </c>
      <c r="L13" s="14" t="s">
        <v>61</v>
      </c>
      <c r="M13" s="14" t="s">
        <v>61</v>
      </c>
    </row>
    <row r="14" spans="2:13" x14ac:dyDescent="0.25">
      <c r="B14" s="2"/>
      <c r="C14" s="2"/>
      <c r="D14" s="14"/>
      <c r="E14" s="14"/>
      <c r="F14" s="2"/>
      <c r="G14" s="14"/>
      <c r="H14" s="14"/>
      <c r="I14" s="14"/>
      <c r="J14" s="15"/>
      <c r="K14" s="14"/>
      <c r="L14" s="14"/>
      <c r="M14" s="14"/>
    </row>
    <row r="15" spans="2:13" x14ac:dyDescent="0.25">
      <c r="B15" s="2"/>
      <c r="C15" s="2"/>
      <c r="D15" s="14"/>
      <c r="E15" s="14"/>
      <c r="F15" s="2"/>
      <c r="G15" s="14"/>
      <c r="H15" s="14"/>
      <c r="I15" s="14"/>
      <c r="J15" s="15"/>
      <c r="K15" s="14"/>
      <c r="L15" s="14"/>
      <c r="M15" s="14"/>
    </row>
    <row r="16" spans="2:13" x14ac:dyDescent="0.25">
      <c r="B16" s="2"/>
      <c r="C16" s="2"/>
      <c r="D16" s="14"/>
      <c r="E16" s="14"/>
      <c r="F16" s="2"/>
      <c r="G16" s="14"/>
      <c r="H16" s="14"/>
      <c r="I16" s="14"/>
      <c r="J16" s="15"/>
      <c r="K16" s="14"/>
      <c r="L16" s="14"/>
      <c r="M16" s="14"/>
    </row>
    <row r="17" spans="2:13" x14ac:dyDescent="0.25">
      <c r="B17" s="2"/>
      <c r="C17" s="2"/>
      <c r="D17" s="14"/>
      <c r="E17" s="14"/>
      <c r="F17" s="2"/>
      <c r="G17" s="14"/>
      <c r="H17" s="14"/>
      <c r="I17" s="14"/>
      <c r="J17" s="15"/>
      <c r="K17" s="14"/>
      <c r="L17" s="14"/>
      <c r="M17" s="14"/>
    </row>
    <row r="18" spans="2:13" x14ac:dyDescent="0.25">
      <c r="B18" s="2"/>
      <c r="C18" s="2"/>
      <c r="D18" s="14"/>
      <c r="E18" s="14"/>
      <c r="F18" s="2"/>
      <c r="G18" s="14"/>
      <c r="H18" s="14"/>
      <c r="I18" s="14"/>
      <c r="J18" s="15"/>
      <c r="K18" s="14"/>
      <c r="L18" s="14"/>
      <c r="M18" s="14"/>
    </row>
    <row r="19" spans="2:13" x14ac:dyDescent="0.25">
      <c r="B19" s="2"/>
      <c r="C19" s="2"/>
      <c r="D19" s="14"/>
      <c r="E19" s="14"/>
      <c r="F19" s="2"/>
      <c r="G19" s="14"/>
      <c r="H19" s="14"/>
      <c r="I19" s="14"/>
      <c r="J19" s="15"/>
      <c r="K19" s="14"/>
      <c r="L19" s="14"/>
      <c r="M19" s="14"/>
    </row>
    <row r="20" spans="2:13" x14ac:dyDescent="0.25">
      <c r="B20" s="2"/>
      <c r="C20" s="2"/>
      <c r="D20" s="14"/>
      <c r="E20" s="14"/>
      <c r="F20" s="2"/>
      <c r="G20" s="14"/>
      <c r="H20" s="14"/>
      <c r="I20" s="14"/>
      <c r="J20" s="15"/>
      <c r="K20" s="14"/>
      <c r="L20" s="14"/>
      <c r="M20" s="14"/>
    </row>
    <row r="21" spans="2:13" x14ac:dyDescent="0.25">
      <c r="B21" s="2"/>
      <c r="C21" s="2"/>
      <c r="D21" s="14"/>
      <c r="E21" s="14"/>
      <c r="F21" s="2"/>
      <c r="G21" s="14"/>
      <c r="H21" s="14"/>
      <c r="I21" s="14"/>
      <c r="J21" s="15"/>
      <c r="K21" s="14"/>
      <c r="L21" s="14"/>
      <c r="M21" s="14"/>
    </row>
    <row r="22" spans="2:13" x14ac:dyDescent="0.25">
      <c r="B22" s="2"/>
      <c r="C22" s="2"/>
      <c r="D22" s="14"/>
      <c r="E22" s="14"/>
      <c r="F22" s="2"/>
      <c r="G22" s="14"/>
      <c r="H22" s="14"/>
      <c r="I22" s="14"/>
      <c r="J22" s="15"/>
      <c r="K22" s="14"/>
      <c r="L22" s="14"/>
      <c r="M22" s="14"/>
    </row>
    <row r="23" spans="2:13" x14ac:dyDescent="0.25">
      <c r="B23" s="2"/>
      <c r="C23" s="2"/>
      <c r="D23" s="14"/>
      <c r="E23" s="14"/>
      <c r="F23" s="2"/>
      <c r="G23" s="14"/>
      <c r="H23" s="14"/>
      <c r="I23" s="14"/>
      <c r="J23" s="15"/>
      <c r="K23" s="14"/>
      <c r="L23" s="14"/>
      <c r="M23" s="14"/>
    </row>
    <row r="24" spans="2:13" x14ac:dyDescent="0.25">
      <c r="B24" s="2"/>
      <c r="C24" s="2"/>
      <c r="D24" s="14"/>
      <c r="E24" s="14"/>
      <c r="F24" s="2"/>
      <c r="G24" s="14"/>
      <c r="H24" s="14"/>
      <c r="I24" s="14"/>
      <c r="J24" s="15"/>
      <c r="K24" s="14"/>
      <c r="L24" s="14"/>
      <c r="M24" s="14"/>
    </row>
    <row r="25" spans="2:13" x14ac:dyDescent="0.25">
      <c r="B25" s="2"/>
      <c r="C25" s="2"/>
      <c r="D25" s="14"/>
      <c r="E25" s="14"/>
      <c r="F25" s="2"/>
      <c r="G25" s="14"/>
      <c r="H25" s="14"/>
      <c r="I25" s="14"/>
      <c r="J25" s="15"/>
      <c r="K25" s="14"/>
      <c r="L25" s="14"/>
      <c r="M25" s="14"/>
    </row>
    <row r="26" spans="2:13" x14ac:dyDescent="0.25">
      <c r="B26" s="2"/>
      <c r="C26" s="2"/>
      <c r="D26" s="14"/>
      <c r="E26" s="14"/>
      <c r="F26" s="2"/>
      <c r="G26" s="14"/>
      <c r="H26" s="14"/>
      <c r="I26" s="14"/>
      <c r="J26" s="15"/>
      <c r="K26" s="14"/>
      <c r="L26" s="14"/>
      <c r="M26" s="14"/>
    </row>
    <row r="27" spans="2:13" x14ac:dyDescent="0.25">
      <c r="B27" s="2"/>
      <c r="C27" s="2"/>
      <c r="D27" s="14"/>
      <c r="E27" s="14"/>
      <c r="F27" s="2"/>
      <c r="G27" s="14"/>
      <c r="H27" s="14"/>
      <c r="I27" s="14"/>
      <c r="J27" s="15"/>
      <c r="K27" s="14"/>
      <c r="L27" s="14"/>
      <c r="M27" s="14"/>
    </row>
    <row r="28" spans="2:13" x14ac:dyDescent="0.25">
      <c r="B28" s="2"/>
      <c r="C28" s="2"/>
      <c r="D28" s="14"/>
      <c r="E28" s="14"/>
      <c r="F28" s="2"/>
      <c r="G28" s="14"/>
      <c r="H28" s="14"/>
      <c r="I28" s="14"/>
      <c r="J28" s="15"/>
      <c r="K28" s="14"/>
      <c r="L28" s="14"/>
      <c r="M28" s="14"/>
    </row>
    <row r="29" spans="2:13" x14ac:dyDescent="0.25">
      <c r="B29" s="2"/>
      <c r="C29" s="2"/>
      <c r="D29" s="14"/>
      <c r="E29" s="14"/>
      <c r="F29" s="2"/>
      <c r="G29" s="14"/>
      <c r="H29" s="14"/>
      <c r="I29" s="14"/>
      <c r="J29" s="15"/>
      <c r="K29" s="14"/>
      <c r="L29" s="14"/>
      <c r="M29" s="14"/>
    </row>
    <row r="30" spans="2:13" x14ac:dyDescent="0.25">
      <c r="B30" s="2"/>
      <c r="C30" s="2"/>
      <c r="D30" s="14"/>
      <c r="E30" s="14"/>
      <c r="F30" s="2"/>
      <c r="G30" s="14"/>
      <c r="H30" s="14"/>
      <c r="I30" s="14"/>
      <c r="J30" s="15"/>
      <c r="K30" s="14"/>
      <c r="L30" s="14"/>
      <c r="M30" s="14"/>
    </row>
    <row r="31" spans="2:13" x14ac:dyDescent="0.25">
      <c r="B31" s="2"/>
      <c r="C31" s="2"/>
      <c r="D31" s="14"/>
      <c r="E31" s="14"/>
      <c r="F31" s="2"/>
      <c r="G31" s="14"/>
      <c r="H31" s="14"/>
      <c r="I31" s="14"/>
      <c r="J31" s="15"/>
      <c r="K31" s="14"/>
      <c r="L31" s="14"/>
      <c r="M31" s="14"/>
    </row>
    <row r="32" spans="2:13" x14ac:dyDescent="0.25">
      <c r="B32" s="2"/>
      <c r="C32" s="2"/>
      <c r="D32" s="14"/>
      <c r="E32" s="14"/>
      <c r="F32" s="2"/>
      <c r="G32" s="14"/>
      <c r="H32" s="14"/>
      <c r="I32" s="14"/>
      <c r="J32" s="15"/>
      <c r="K32" s="14"/>
      <c r="L32" s="14"/>
      <c r="M32" s="14"/>
    </row>
    <row r="33" spans="2:13" x14ac:dyDescent="0.25">
      <c r="B33" s="2"/>
      <c r="C33" s="2"/>
      <c r="D33" s="14"/>
      <c r="E33" s="14"/>
      <c r="F33" s="2"/>
      <c r="G33" s="14"/>
      <c r="H33" s="14"/>
      <c r="I33" s="14"/>
      <c r="J33" s="15"/>
      <c r="K33" s="14"/>
      <c r="L33" s="14"/>
      <c r="M33" s="14"/>
    </row>
    <row r="34" spans="2:13" x14ac:dyDescent="0.25">
      <c r="B34" s="2"/>
      <c r="C34" s="2"/>
      <c r="D34" s="14"/>
      <c r="E34" s="14"/>
      <c r="F34" s="2"/>
      <c r="G34" s="14"/>
      <c r="H34" s="14"/>
      <c r="I34" s="14"/>
      <c r="J34" s="15"/>
      <c r="K34" s="14"/>
      <c r="L34" s="14"/>
      <c r="M34" s="14"/>
    </row>
  </sheetData>
  <customSheetViews>
    <customSheetView guid="{03FE7542-3F4E-4D64-8852-F2B677E16CBB}" state="hidden">
      <selection activeCell="B19" sqref="B19"/>
      <pageMargins left="0.7" right="0.7" top="0.75" bottom="0.75" header="0.3" footer="0.3"/>
      <pageSetup paperSize="9" orientation="portrait" r:id="rId1"/>
    </customSheetView>
    <customSheetView guid="{67A1EC1C-54F5-4EFD-A647-0C93F64028CD}" state="hidden">
      <selection activeCell="B19" sqref="B19"/>
      <pageMargins left="0.7" right="0.7" top="0.75" bottom="0.75" header="0.3" footer="0.3"/>
      <pageSetup paperSize="9" orientation="portrait" r:id="rId2"/>
    </customSheetView>
  </customSheetViews>
  <mergeCells count="1">
    <mergeCell ref="K8:M8"/>
  </mergeCell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AH33"/>
  <sheetViews>
    <sheetView zoomScale="85" zoomScaleNormal="85" workbookViewId="0">
      <selection activeCell="E16" sqref="E16"/>
    </sheetView>
  </sheetViews>
  <sheetFormatPr baseColWidth="10" defaultRowHeight="15" x14ac:dyDescent="0.25"/>
  <cols>
    <col min="1" max="1" width="7" bestFit="1" customWidth="1"/>
    <col min="2" max="2" width="27" customWidth="1"/>
    <col min="3" max="3" width="14.85546875" customWidth="1"/>
    <col min="4" max="4" width="13.42578125" customWidth="1"/>
    <col min="23" max="23" width="11.5703125" customWidth="1"/>
  </cols>
  <sheetData>
    <row r="1" spans="1:34" x14ac:dyDescent="0.25">
      <c r="B1" s="56" t="s">
        <v>137</v>
      </c>
      <c r="K1" s="57"/>
    </row>
    <row r="2" spans="1:34" x14ac:dyDescent="0.25">
      <c r="B2" s="58"/>
    </row>
    <row r="3" spans="1:34" x14ac:dyDescent="0.25">
      <c r="B3" s="59" t="s">
        <v>138</v>
      </c>
      <c r="D3" s="60">
        <v>7.25</v>
      </c>
    </row>
    <row r="4" spans="1:34" x14ac:dyDescent="0.25">
      <c r="B4" s="59" t="s">
        <v>139</v>
      </c>
      <c r="D4" s="60">
        <v>607</v>
      </c>
    </row>
    <row r="5" spans="1:34" x14ac:dyDescent="0.25">
      <c r="B5" s="59" t="s">
        <v>140</v>
      </c>
      <c r="D5" s="60">
        <f>INT(D4/D3)+1</f>
        <v>84</v>
      </c>
    </row>
    <row r="6" spans="1:34" x14ac:dyDescent="0.25">
      <c r="B6" s="59" t="s">
        <v>141</v>
      </c>
      <c r="D6" s="60">
        <f>1000/1000</f>
        <v>1</v>
      </c>
    </row>
    <row r="7" spans="1:34" x14ac:dyDescent="0.25">
      <c r="B7" s="59" t="s">
        <v>142</v>
      </c>
      <c r="D7" s="60">
        <f>7500/1000</f>
        <v>7.5</v>
      </c>
    </row>
    <row r="9" spans="1:34" x14ac:dyDescent="0.25">
      <c r="B9" s="58"/>
    </row>
    <row r="10" spans="1:34" x14ac:dyDescent="0.25">
      <c r="B10" s="156" t="s">
        <v>158</v>
      </c>
      <c r="C10" s="157"/>
    </row>
    <row r="11" spans="1:34" x14ac:dyDescent="0.25">
      <c r="B11" s="58"/>
      <c r="C11" s="61">
        <v>2017</v>
      </c>
      <c r="E11" s="62">
        <v>2018</v>
      </c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4"/>
      <c r="Q11" s="65">
        <v>2019</v>
      </c>
      <c r="AC11" s="66">
        <v>2020</v>
      </c>
      <c r="AD11" s="67"/>
      <c r="AE11" s="67"/>
      <c r="AF11" s="67"/>
      <c r="AG11" s="67"/>
      <c r="AH11" s="68"/>
    </row>
    <row r="12" spans="1:34" x14ac:dyDescent="0.25">
      <c r="B12" s="26"/>
      <c r="C12" s="69">
        <v>43070</v>
      </c>
      <c r="D12" s="26"/>
      <c r="E12" s="70">
        <v>43101</v>
      </c>
      <c r="F12" s="70">
        <v>43132</v>
      </c>
      <c r="G12" s="70">
        <v>43160</v>
      </c>
      <c r="H12" s="70">
        <v>43191</v>
      </c>
      <c r="I12" s="70">
        <v>43221</v>
      </c>
      <c r="J12" s="70">
        <v>43252</v>
      </c>
      <c r="K12" s="70">
        <v>43282</v>
      </c>
      <c r="L12" s="70">
        <v>43313</v>
      </c>
      <c r="M12" s="70">
        <v>43344</v>
      </c>
      <c r="N12" s="70">
        <v>43374</v>
      </c>
      <c r="O12" s="70">
        <v>43405</v>
      </c>
      <c r="P12" s="70">
        <v>43435</v>
      </c>
      <c r="Q12" s="71">
        <v>43466</v>
      </c>
      <c r="R12" s="71">
        <v>43497</v>
      </c>
      <c r="S12" s="71">
        <v>43525</v>
      </c>
      <c r="T12" s="71">
        <v>43556</v>
      </c>
      <c r="U12" s="71">
        <v>43586</v>
      </c>
      <c r="V12" s="71">
        <v>43617</v>
      </c>
      <c r="W12" s="71">
        <v>43647</v>
      </c>
      <c r="X12" s="71">
        <v>43678</v>
      </c>
      <c r="Y12" s="71">
        <v>43709</v>
      </c>
      <c r="Z12" s="71">
        <v>43739</v>
      </c>
      <c r="AA12" s="71">
        <v>43770</v>
      </c>
      <c r="AB12" s="71">
        <v>43800</v>
      </c>
      <c r="AC12" s="72">
        <v>43831</v>
      </c>
      <c r="AD12" s="72">
        <v>43862</v>
      </c>
      <c r="AE12" s="72">
        <v>43891</v>
      </c>
      <c r="AF12" s="72">
        <v>43922</v>
      </c>
      <c r="AG12" s="72">
        <v>43952</v>
      </c>
      <c r="AH12" s="72">
        <v>43983</v>
      </c>
    </row>
    <row r="13" spans="1:34" x14ac:dyDescent="0.25">
      <c r="A13" s="160" t="s">
        <v>160</v>
      </c>
      <c r="B13" s="73" t="s">
        <v>143</v>
      </c>
      <c r="C13" s="73"/>
      <c r="D13" s="74">
        <f>SUM(E13:P13)</f>
        <v>87</v>
      </c>
      <c r="E13" s="75">
        <v>4</v>
      </c>
      <c r="F13" s="75">
        <v>3</v>
      </c>
      <c r="G13" s="75">
        <v>3</v>
      </c>
      <c r="H13" s="75">
        <v>4</v>
      </c>
      <c r="I13" s="75">
        <v>4</v>
      </c>
      <c r="J13" s="75">
        <v>9</v>
      </c>
      <c r="K13" s="75">
        <v>9</v>
      </c>
      <c r="L13" s="75">
        <v>0</v>
      </c>
      <c r="M13" s="75">
        <v>13</v>
      </c>
      <c r="N13" s="75">
        <v>13</v>
      </c>
      <c r="O13" s="75">
        <v>14</v>
      </c>
      <c r="P13" s="75">
        <v>11</v>
      </c>
      <c r="Q13" s="75">
        <v>11</v>
      </c>
      <c r="R13" s="75">
        <v>17</v>
      </c>
      <c r="S13" s="75">
        <v>19</v>
      </c>
      <c r="T13" s="75">
        <v>19</v>
      </c>
      <c r="U13" s="75">
        <v>15</v>
      </c>
      <c r="V13" s="75">
        <v>19</v>
      </c>
      <c r="W13" s="75">
        <v>19</v>
      </c>
      <c r="X13" s="75">
        <v>7</v>
      </c>
      <c r="Y13" s="75">
        <v>18</v>
      </c>
      <c r="Z13" s="75">
        <v>18</v>
      </c>
      <c r="AA13" s="75">
        <v>18</v>
      </c>
      <c r="AB13" s="75">
        <v>14</v>
      </c>
      <c r="AC13" s="75">
        <v>14</v>
      </c>
      <c r="AD13" s="75">
        <v>18</v>
      </c>
      <c r="AE13" s="75">
        <v>18</v>
      </c>
      <c r="AF13" s="75">
        <v>18</v>
      </c>
      <c r="AG13" s="75">
        <v>18</v>
      </c>
      <c r="AH13" s="75">
        <v>18</v>
      </c>
    </row>
    <row r="14" spans="1:34" x14ac:dyDescent="0.25">
      <c r="A14" s="161"/>
      <c r="B14" s="73" t="s">
        <v>144</v>
      </c>
      <c r="C14" s="76"/>
      <c r="D14" s="77"/>
      <c r="E14" s="78">
        <v>4</v>
      </c>
      <c r="F14" s="78">
        <v>7</v>
      </c>
      <c r="G14" s="78">
        <v>10</v>
      </c>
      <c r="H14" s="78">
        <v>14</v>
      </c>
      <c r="I14" s="78">
        <v>18</v>
      </c>
      <c r="J14" s="78">
        <v>27</v>
      </c>
      <c r="K14" s="78">
        <v>36</v>
      </c>
      <c r="L14" s="78">
        <v>36</v>
      </c>
      <c r="M14" s="78">
        <v>49</v>
      </c>
      <c r="N14" s="78">
        <v>62</v>
      </c>
      <c r="O14" s="78">
        <v>76</v>
      </c>
      <c r="P14" s="78">
        <v>87</v>
      </c>
      <c r="Q14" s="78">
        <v>11</v>
      </c>
      <c r="R14" s="78">
        <v>28</v>
      </c>
      <c r="S14" s="78">
        <v>47</v>
      </c>
      <c r="T14" s="78">
        <v>66</v>
      </c>
      <c r="U14" s="78">
        <v>81</v>
      </c>
      <c r="V14" s="78">
        <v>100</v>
      </c>
      <c r="W14" s="78">
        <v>119</v>
      </c>
      <c r="X14" s="78">
        <v>126</v>
      </c>
      <c r="Y14" s="78">
        <v>144</v>
      </c>
      <c r="Z14" s="78">
        <v>162</v>
      </c>
      <c r="AA14" s="78">
        <v>180</v>
      </c>
      <c r="AB14" s="78">
        <v>194</v>
      </c>
      <c r="AC14" s="78">
        <v>14</v>
      </c>
      <c r="AD14" s="78">
        <v>32</v>
      </c>
      <c r="AE14" s="78">
        <v>50</v>
      </c>
      <c r="AF14" s="78">
        <v>68</v>
      </c>
      <c r="AG14" s="78">
        <v>86</v>
      </c>
      <c r="AH14" s="78">
        <v>104</v>
      </c>
    </row>
    <row r="15" spans="1:34" x14ac:dyDescent="0.25">
      <c r="B15" s="26"/>
      <c r="C15" s="26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</row>
    <row r="16" spans="1:34" x14ac:dyDescent="0.25">
      <c r="A16" s="158" t="s">
        <v>159</v>
      </c>
      <c r="B16" s="73" t="s">
        <v>143</v>
      </c>
      <c r="D16" s="74">
        <f>SUM(E16:P16)</f>
        <v>87</v>
      </c>
      <c r="E16">
        <v>0</v>
      </c>
      <c r="F16">
        <v>5</v>
      </c>
      <c r="G16">
        <v>4</v>
      </c>
      <c r="H16">
        <v>5</v>
      </c>
      <c r="I16">
        <f>I13</f>
        <v>4</v>
      </c>
      <c r="J16">
        <f t="shared" ref="J16:AH16" si="0">J13</f>
        <v>9</v>
      </c>
      <c r="K16">
        <f t="shared" si="0"/>
        <v>9</v>
      </c>
      <c r="L16">
        <f t="shared" si="0"/>
        <v>0</v>
      </c>
      <c r="M16">
        <f t="shared" si="0"/>
        <v>13</v>
      </c>
      <c r="N16">
        <f t="shared" si="0"/>
        <v>13</v>
      </c>
      <c r="O16">
        <f t="shared" si="0"/>
        <v>14</v>
      </c>
      <c r="P16">
        <f t="shared" si="0"/>
        <v>11</v>
      </c>
      <c r="Q16">
        <f t="shared" si="0"/>
        <v>11</v>
      </c>
      <c r="R16">
        <f t="shared" si="0"/>
        <v>17</v>
      </c>
      <c r="S16">
        <f t="shared" si="0"/>
        <v>19</v>
      </c>
      <c r="T16">
        <f t="shared" si="0"/>
        <v>19</v>
      </c>
      <c r="U16">
        <f t="shared" si="0"/>
        <v>15</v>
      </c>
      <c r="V16">
        <f t="shared" si="0"/>
        <v>19</v>
      </c>
      <c r="W16">
        <f t="shared" si="0"/>
        <v>19</v>
      </c>
      <c r="X16">
        <f t="shared" si="0"/>
        <v>7</v>
      </c>
      <c r="Y16">
        <f t="shared" si="0"/>
        <v>18</v>
      </c>
      <c r="Z16">
        <f t="shared" si="0"/>
        <v>18</v>
      </c>
      <c r="AA16">
        <f t="shared" si="0"/>
        <v>18</v>
      </c>
      <c r="AB16">
        <f t="shared" si="0"/>
        <v>14</v>
      </c>
      <c r="AC16">
        <f t="shared" si="0"/>
        <v>14</v>
      </c>
      <c r="AD16">
        <f t="shared" si="0"/>
        <v>18</v>
      </c>
      <c r="AE16">
        <f t="shared" si="0"/>
        <v>18</v>
      </c>
      <c r="AF16">
        <f t="shared" si="0"/>
        <v>18</v>
      </c>
      <c r="AG16">
        <f t="shared" si="0"/>
        <v>18</v>
      </c>
      <c r="AH16">
        <f t="shared" si="0"/>
        <v>18</v>
      </c>
    </row>
    <row r="17" spans="1:34" x14ac:dyDescent="0.25">
      <c r="A17" s="159"/>
      <c r="B17" s="73" t="s">
        <v>144</v>
      </c>
      <c r="E17">
        <f>E16</f>
        <v>0</v>
      </c>
      <c r="F17">
        <f>E17+F16</f>
        <v>5</v>
      </c>
      <c r="G17">
        <f t="shared" ref="G17:AH17" si="1">F17+G16</f>
        <v>9</v>
      </c>
      <c r="H17">
        <f t="shared" si="1"/>
        <v>14</v>
      </c>
      <c r="I17">
        <f t="shared" si="1"/>
        <v>18</v>
      </c>
      <c r="J17">
        <f t="shared" si="1"/>
        <v>27</v>
      </c>
      <c r="K17">
        <f t="shared" si="1"/>
        <v>36</v>
      </c>
      <c r="L17">
        <f t="shared" si="1"/>
        <v>36</v>
      </c>
      <c r="M17">
        <f t="shared" si="1"/>
        <v>49</v>
      </c>
      <c r="N17">
        <f t="shared" si="1"/>
        <v>62</v>
      </c>
      <c r="O17">
        <f t="shared" si="1"/>
        <v>76</v>
      </c>
      <c r="P17">
        <f t="shared" si="1"/>
        <v>87</v>
      </c>
      <c r="Q17">
        <f>Q16</f>
        <v>11</v>
      </c>
      <c r="R17">
        <f t="shared" si="1"/>
        <v>28</v>
      </c>
      <c r="S17">
        <f t="shared" si="1"/>
        <v>47</v>
      </c>
      <c r="T17">
        <f t="shared" si="1"/>
        <v>66</v>
      </c>
      <c r="U17">
        <f t="shared" si="1"/>
        <v>81</v>
      </c>
      <c r="V17">
        <f t="shared" si="1"/>
        <v>100</v>
      </c>
      <c r="W17">
        <f t="shared" si="1"/>
        <v>119</v>
      </c>
      <c r="X17">
        <f t="shared" si="1"/>
        <v>126</v>
      </c>
      <c r="Y17">
        <f t="shared" si="1"/>
        <v>144</v>
      </c>
      <c r="Z17">
        <f t="shared" si="1"/>
        <v>162</v>
      </c>
      <c r="AA17">
        <f t="shared" si="1"/>
        <v>180</v>
      </c>
      <c r="AB17">
        <f t="shared" si="1"/>
        <v>194</v>
      </c>
      <c r="AC17">
        <f>AC16</f>
        <v>14</v>
      </c>
      <c r="AD17">
        <f t="shared" si="1"/>
        <v>32</v>
      </c>
      <c r="AE17">
        <f t="shared" si="1"/>
        <v>50</v>
      </c>
      <c r="AF17">
        <f t="shared" si="1"/>
        <v>68</v>
      </c>
      <c r="AG17">
        <f t="shared" si="1"/>
        <v>86</v>
      </c>
      <c r="AH17">
        <f t="shared" si="1"/>
        <v>104</v>
      </c>
    </row>
    <row r="19" spans="1:34" ht="15" customHeight="1" x14ac:dyDescent="0.25">
      <c r="A19" s="158" t="s">
        <v>161</v>
      </c>
      <c r="B19" s="81" t="s">
        <v>148</v>
      </c>
    </row>
    <row r="20" spans="1:34" x14ac:dyDescent="0.25">
      <c r="A20" s="162"/>
      <c r="B20" s="81" t="s">
        <v>4</v>
      </c>
    </row>
    <row r="21" spans="1:34" x14ac:dyDescent="0.25">
      <c r="A21" s="162"/>
      <c r="B21" s="81" t="s">
        <v>162</v>
      </c>
    </row>
    <row r="22" spans="1:34" x14ac:dyDescent="0.25">
      <c r="A22" s="162"/>
      <c r="B22" s="81" t="s">
        <v>163</v>
      </c>
    </row>
    <row r="23" spans="1:34" x14ac:dyDescent="0.25">
      <c r="A23" s="162"/>
      <c r="B23" s="81" t="s">
        <v>164</v>
      </c>
    </row>
    <row r="24" spans="1:34" x14ac:dyDescent="0.25">
      <c r="A24" s="163"/>
      <c r="B24" s="81" t="s">
        <v>1</v>
      </c>
    </row>
    <row r="25" spans="1:34" x14ac:dyDescent="0.25">
      <c r="G25" t="s">
        <v>145</v>
      </c>
    </row>
    <row r="26" spans="1:34" x14ac:dyDescent="0.25">
      <c r="G26" t="s">
        <v>146</v>
      </c>
    </row>
    <row r="27" spans="1:34" x14ac:dyDescent="0.25">
      <c r="G27" t="s">
        <v>147</v>
      </c>
    </row>
    <row r="28" spans="1:34" x14ac:dyDescent="0.25">
      <c r="G28" t="s">
        <v>148</v>
      </c>
      <c r="I28" t="s">
        <v>149</v>
      </c>
      <c r="K28">
        <v>22</v>
      </c>
    </row>
    <row r="29" spans="1:34" x14ac:dyDescent="0.25">
      <c r="G29" t="s">
        <v>4</v>
      </c>
      <c r="I29" t="s">
        <v>150</v>
      </c>
      <c r="K29">
        <v>60</v>
      </c>
    </row>
    <row r="30" spans="1:34" x14ac:dyDescent="0.25">
      <c r="G30" t="s">
        <v>151</v>
      </c>
      <c r="I30" t="s">
        <v>152</v>
      </c>
      <c r="J30" s="80">
        <v>43160</v>
      </c>
      <c r="K30">
        <v>1</v>
      </c>
    </row>
    <row r="31" spans="1:34" x14ac:dyDescent="0.25">
      <c r="G31" t="s">
        <v>153</v>
      </c>
    </row>
    <row r="32" spans="1:34" x14ac:dyDescent="0.25">
      <c r="G32" t="s">
        <v>154</v>
      </c>
      <c r="H32" t="s">
        <v>155</v>
      </c>
      <c r="I32" t="s">
        <v>156</v>
      </c>
    </row>
    <row r="33" spans="7:7" x14ac:dyDescent="0.25">
      <c r="G33" t="s">
        <v>157</v>
      </c>
    </row>
  </sheetData>
  <customSheetViews>
    <customSheetView guid="{67A1EC1C-54F5-4EFD-A647-0C93F64028CD}" scale="85">
      <selection activeCell="D18" sqref="D18"/>
      <pageMargins left="0.7" right="0.7" top="0.75" bottom="0.75" header="0.3" footer="0.3"/>
    </customSheetView>
  </customSheetViews>
  <mergeCells count="4">
    <mergeCell ref="B10:C10"/>
    <mergeCell ref="A16:A17"/>
    <mergeCell ref="A13:A14"/>
    <mergeCell ref="A19:A24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AX37"/>
  <sheetViews>
    <sheetView tabSelected="1" topLeftCell="A7" zoomScale="70" zoomScaleNormal="70" workbookViewId="0">
      <pane ySplit="3" topLeftCell="A13" activePane="bottomLeft" state="frozenSplit"/>
      <selection activeCell="A7" sqref="A7"/>
      <selection pane="bottomLeft" activeCell="B18" sqref="B18:AB18"/>
    </sheetView>
  </sheetViews>
  <sheetFormatPr baseColWidth="10" defaultRowHeight="15" outlineLevelCol="1" x14ac:dyDescent="0.25"/>
  <cols>
    <col min="1" max="1" width="3" style="26" bestFit="1" customWidth="1"/>
    <col min="2" max="2" width="21" style="26" customWidth="1"/>
    <col min="3" max="3" width="32.85546875" style="26" customWidth="1"/>
    <col min="4" max="4" width="7.28515625" style="27" customWidth="1"/>
    <col min="5" max="5" width="5.42578125" style="26" customWidth="1"/>
    <col min="6" max="6" width="9.7109375" style="26" customWidth="1"/>
    <col min="7" max="7" width="19.28515625" style="26" customWidth="1"/>
    <col min="8" max="8" width="7.85546875" style="26" bestFit="1" customWidth="1"/>
    <col min="9" max="9" width="10.28515625" style="26" bestFit="1" customWidth="1"/>
    <col min="10" max="10" width="11.42578125" style="26" customWidth="1"/>
    <col min="11" max="11" width="12.140625" style="26" bestFit="1" customWidth="1"/>
    <col min="12" max="12" width="11.140625" style="26" bestFit="1" customWidth="1"/>
    <col min="13" max="13" width="6.5703125" style="27" customWidth="1"/>
    <col min="14" max="14" width="10.85546875" style="26" bestFit="1" customWidth="1"/>
    <col min="15" max="19" width="13.28515625" style="26" customWidth="1"/>
    <col min="20" max="20" width="12.5703125" style="27" hidden="1" customWidth="1" outlineLevel="1"/>
    <col min="21" max="21" width="9.7109375" style="26" customWidth="1" collapsed="1"/>
    <col min="22" max="22" width="4.7109375" style="27" customWidth="1"/>
    <col min="23" max="23" width="9.7109375" style="26" customWidth="1"/>
    <col min="24" max="25" width="9.7109375" style="26" hidden="1" customWidth="1" outlineLevel="1"/>
    <col min="26" max="26" width="10.28515625" style="27" hidden="1" customWidth="1" outlineLevel="1"/>
    <col min="27" max="27" width="10.28515625" style="27" customWidth="1" collapsed="1"/>
    <col min="28" max="28" width="10.28515625" style="27" customWidth="1"/>
    <col min="29" max="29" width="11.7109375" style="27" bestFit="1" customWidth="1"/>
    <col min="30" max="30" width="9.7109375" style="26" customWidth="1"/>
    <col min="31" max="31" width="4.7109375" style="27" customWidth="1"/>
    <col min="32" max="32" width="9.7109375" style="26" customWidth="1"/>
    <col min="33" max="35" width="10.28515625" style="27" hidden="1" customWidth="1" outlineLevel="1"/>
    <col min="36" max="36" width="16" style="26" hidden="1" customWidth="1" outlineLevel="1"/>
    <col min="37" max="37" width="4.140625" style="27" hidden="1" customWidth="1" outlineLevel="1"/>
    <col min="38" max="38" width="6.7109375" style="27" hidden="1" customWidth="1" outlineLevel="1"/>
    <col min="39" max="39" width="5.85546875" style="27" hidden="1" customWidth="1" outlineLevel="1"/>
    <col min="40" max="40" width="28.5703125" style="28" hidden="1" customWidth="1" outlineLevel="1"/>
    <col min="41" max="41" width="38.5703125" style="28" hidden="1" customWidth="1" outlineLevel="1"/>
    <col min="42" max="42" width="4.42578125" style="27" hidden="1" customWidth="1" outlineLevel="1"/>
    <col min="43" max="43" width="5" style="27" hidden="1" customWidth="1" outlineLevel="1"/>
    <col min="44" max="44" width="4.5703125" style="27" hidden="1" customWidth="1" outlineLevel="1"/>
    <col min="45" max="45" width="7.42578125" style="26" hidden="1" customWidth="1" outlineLevel="1"/>
    <col min="46" max="46" width="8.5703125" style="26" hidden="1" customWidth="1" outlineLevel="1"/>
    <col min="47" max="47" width="10" style="26" hidden="1" customWidth="1" outlineLevel="1"/>
    <col min="48" max="48" width="9.85546875" style="26" hidden="1" customWidth="1" outlineLevel="1"/>
    <col min="49" max="49" width="71.7109375" style="26" hidden="1" customWidth="1" outlineLevel="1"/>
    <col min="50" max="50" width="11.42578125" style="26" collapsed="1"/>
    <col min="51" max="16384" width="11.42578125" style="26"/>
  </cols>
  <sheetData>
    <row r="3" spans="1:49" x14ac:dyDescent="0.25">
      <c r="V3" s="94"/>
      <c r="Z3" s="94"/>
      <c r="AA3" s="94"/>
      <c r="AB3" s="94"/>
      <c r="AE3" s="94"/>
      <c r="AG3" s="94"/>
      <c r="AH3" s="94"/>
      <c r="AI3" s="94"/>
      <c r="AJ3" s="25" t="s">
        <v>38</v>
      </c>
    </row>
    <row r="4" spans="1:49" x14ac:dyDescent="0.25">
      <c r="B4" s="26" t="s">
        <v>39</v>
      </c>
      <c r="AJ4" s="26">
        <v>1</v>
      </c>
    </row>
    <row r="5" spans="1:49" x14ac:dyDescent="0.25">
      <c r="B5" s="26" t="s">
        <v>40</v>
      </c>
      <c r="AJ5" s="26">
        <v>2</v>
      </c>
    </row>
    <row r="6" spans="1:49" x14ac:dyDescent="0.25">
      <c r="B6" s="26" t="s">
        <v>41</v>
      </c>
      <c r="AJ6" s="26">
        <v>3</v>
      </c>
    </row>
    <row r="7" spans="1:49" x14ac:dyDescent="0.25">
      <c r="U7" s="27"/>
      <c r="W7" s="27"/>
      <c r="X7" s="27"/>
      <c r="Y7" s="27"/>
      <c r="AD7" s="27"/>
      <c r="AF7" s="27"/>
      <c r="AS7" s="118" t="s">
        <v>101</v>
      </c>
      <c r="AT7" s="118"/>
    </row>
    <row r="8" spans="1:49" x14ac:dyDescent="0.25">
      <c r="AP8" s="117" t="s">
        <v>42</v>
      </c>
      <c r="AQ8" s="117"/>
      <c r="AR8" s="117"/>
      <c r="AS8" s="119"/>
      <c r="AT8" s="119"/>
      <c r="AU8" s="119"/>
    </row>
    <row r="9" spans="1:49" ht="60" x14ac:dyDescent="0.25">
      <c r="A9" s="124" t="s">
        <v>253</v>
      </c>
      <c r="B9" s="124" t="s">
        <v>244</v>
      </c>
      <c r="C9" s="124" t="s">
        <v>47</v>
      </c>
      <c r="D9" s="124" t="s">
        <v>125</v>
      </c>
      <c r="E9" s="124" t="s">
        <v>246</v>
      </c>
      <c r="F9" s="112" t="s">
        <v>44</v>
      </c>
      <c r="G9" s="112" t="s">
        <v>239</v>
      </c>
      <c r="H9" s="112" t="s">
        <v>250</v>
      </c>
      <c r="I9" s="112" t="s">
        <v>240</v>
      </c>
      <c r="J9" s="112" t="s">
        <v>248</v>
      </c>
      <c r="K9" s="112" t="s">
        <v>238</v>
      </c>
      <c r="L9" s="112" t="s">
        <v>249</v>
      </c>
      <c r="M9" s="112" t="s">
        <v>252</v>
      </c>
      <c r="N9" s="31" t="s">
        <v>275</v>
      </c>
      <c r="O9" s="31" t="s">
        <v>241</v>
      </c>
      <c r="P9" s="31" t="s">
        <v>242</v>
      </c>
      <c r="Q9" s="31" t="s">
        <v>243</v>
      </c>
      <c r="R9" s="31" t="s">
        <v>277</v>
      </c>
      <c r="S9" s="31" t="s">
        <v>269</v>
      </c>
      <c r="T9" s="31" t="s">
        <v>267</v>
      </c>
      <c r="U9" s="31" t="s">
        <v>254</v>
      </c>
      <c r="V9" s="108" t="s">
        <v>261</v>
      </c>
      <c r="W9" s="31" t="s">
        <v>272</v>
      </c>
      <c r="X9" s="31" t="s">
        <v>271</v>
      </c>
      <c r="Y9" s="31" t="s">
        <v>270</v>
      </c>
      <c r="Z9" s="31" t="s">
        <v>273</v>
      </c>
      <c r="AA9" s="31" t="s">
        <v>257</v>
      </c>
      <c r="AB9" s="31" t="s">
        <v>258</v>
      </c>
      <c r="AC9" s="31" t="s">
        <v>268</v>
      </c>
      <c r="AD9" s="31" t="s">
        <v>255</v>
      </c>
      <c r="AE9" s="108" t="s">
        <v>262</v>
      </c>
      <c r="AF9" s="31" t="s">
        <v>263</v>
      </c>
      <c r="AG9" s="31" t="s">
        <v>264</v>
      </c>
      <c r="AH9" s="31" t="s">
        <v>265</v>
      </c>
      <c r="AI9" s="31" t="s">
        <v>266</v>
      </c>
      <c r="AJ9" s="29" t="s">
        <v>43</v>
      </c>
      <c r="AK9" s="117" t="s">
        <v>104</v>
      </c>
      <c r="AL9" s="117" t="s">
        <v>103</v>
      </c>
      <c r="AM9" s="31" t="s">
        <v>107</v>
      </c>
      <c r="AN9" s="32" t="s">
        <v>178</v>
      </c>
      <c r="AO9" s="32" t="s">
        <v>179</v>
      </c>
      <c r="AP9" s="117" t="s">
        <v>52</v>
      </c>
      <c r="AQ9" s="117" t="s">
        <v>53</v>
      </c>
      <c r="AR9" s="117" t="s">
        <v>54</v>
      </c>
      <c r="AS9" s="111" t="s">
        <v>181</v>
      </c>
      <c r="AT9" s="112" t="s">
        <v>184</v>
      </c>
      <c r="AU9" s="112" t="s">
        <v>170</v>
      </c>
      <c r="AV9" s="119" t="s">
        <v>110</v>
      </c>
      <c r="AW9" s="51" t="s">
        <v>129</v>
      </c>
    </row>
    <row r="10" spans="1:49" ht="105" x14ac:dyDescent="0.25">
      <c r="B10" s="91" t="s">
        <v>256</v>
      </c>
      <c r="C10" s="54" t="s">
        <v>251</v>
      </c>
      <c r="D10" s="50" t="s">
        <v>67</v>
      </c>
      <c r="E10" s="54" t="s">
        <v>245</v>
      </c>
      <c r="F10" s="121" t="s">
        <v>247</v>
      </c>
      <c r="G10" s="121">
        <v>4500007207</v>
      </c>
      <c r="H10" s="121">
        <v>20</v>
      </c>
      <c r="I10" s="122">
        <v>43152</v>
      </c>
      <c r="J10" s="122">
        <v>43154</v>
      </c>
      <c r="K10" s="123">
        <v>7200</v>
      </c>
      <c r="L10" s="122">
        <v>43161</v>
      </c>
      <c r="M10" s="53">
        <v>1</v>
      </c>
      <c r="N10" s="122">
        <v>43159</v>
      </c>
      <c r="O10" s="122">
        <v>43158</v>
      </c>
      <c r="P10" s="122">
        <v>43159</v>
      </c>
      <c r="Q10" s="122"/>
      <c r="R10" s="121"/>
      <c r="S10" s="135">
        <f>AB10+AI10</f>
        <v>6780</v>
      </c>
      <c r="T10" s="136" t="s">
        <v>191</v>
      </c>
      <c r="U10" s="137" t="s">
        <v>205</v>
      </c>
      <c r="V10" s="138" t="s">
        <v>195</v>
      </c>
      <c r="W10" s="148">
        <v>43147</v>
      </c>
      <c r="X10" s="138"/>
      <c r="Y10" s="138"/>
      <c r="Z10" s="138"/>
      <c r="AA10" s="130"/>
      <c r="AB10" s="139">
        <v>6780</v>
      </c>
      <c r="AC10" s="107"/>
      <c r="AD10" s="107"/>
      <c r="AE10" s="107"/>
      <c r="AF10" s="47"/>
      <c r="AG10" s="107"/>
      <c r="AH10" s="107"/>
      <c r="AI10" s="107"/>
      <c r="AJ10" s="54" t="s">
        <v>215</v>
      </c>
      <c r="AK10" s="53" t="s">
        <v>58</v>
      </c>
      <c r="AL10" s="53" t="s">
        <v>58</v>
      </c>
      <c r="AM10" s="116" t="s">
        <v>198</v>
      </c>
      <c r="AN10" s="113" t="s">
        <v>220</v>
      </c>
      <c r="AO10" s="54" t="s">
        <v>223</v>
      </c>
      <c r="AP10" s="53" t="s">
        <v>61</v>
      </c>
      <c r="AQ10" s="53" t="s">
        <v>61</v>
      </c>
      <c r="AR10" s="43" t="s">
        <v>61</v>
      </c>
      <c r="AS10" s="115" t="s">
        <v>231</v>
      </c>
      <c r="AT10" s="146" t="s">
        <v>180</v>
      </c>
      <c r="AU10" s="53"/>
      <c r="AV10" s="52"/>
      <c r="AW10" s="55" t="s">
        <v>166</v>
      </c>
    </row>
    <row r="11" spans="1:49" ht="69.75" customHeight="1" x14ac:dyDescent="0.25">
      <c r="B11" s="54" t="s">
        <v>209</v>
      </c>
      <c r="C11" s="92" t="s">
        <v>260</v>
      </c>
      <c r="D11" s="50" t="s">
        <v>89</v>
      </c>
      <c r="E11" s="92"/>
      <c r="F11" s="121" t="s">
        <v>247</v>
      </c>
      <c r="G11" s="121">
        <v>4500007207</v>
      </c>
      <c r="H11" s="121">
        <v>10</v>
      </c>
      <c r="I11" s="122">
        <v>43152</v>
      </c>
      <c r="J11" s="122">
        <v>43154</v>
      </c>
      <c r="K11" s="123">
        <v>7200</v>
      </c>
      <c r="L11" s="122">
        <v>43161</v>
      </c>
      <c r="M11" s="50">
        <v>3</v>
      </c>
      <c r="N11" s="122">
        <v>43159</v>
      </c>
      <c r="O11" s="125">
        <v>43154</v>
      </c>
      <c r="P11" s="125">
        <v>43158</v>
      </c>
      <c r="Q11" s="125">
        <v>43158</v>
      </c>
      <c r="R11" s="47"/>
      <c r="S11" s="123">
        <f>AB11+AI11</f>
        <v>6850</v>
      </c>
      <c r="T11" s="50" t="s">
        <v>192</v>
      </c>
      <c r="U11" s="47">
        <v>10243</v>
      </c>
      <c r="V11" s="107" t="s">
        <v>194</v>
      </c>
      <c r="W11" s="145">
        <v>43118</v>
      </c>
      <c r="X11" s="107"/>
      <c r="Y11" s="107"/>
      <c r="Z11" s="107"/>
      <c r="AA11" s="107"/>
      <c r="AB11" s="127">
        <v>6850</v>
      </c>
      <c r="AC11" s="107"/>
      <c r="AD11" s="107"/>
      <c r="AE11" s="107"/>
      <c r="AF11" s="47"/>
      <c r="AG11" s="107"/>
      <c r="AH11" s="107"/>
      <c r="AI11" s="107"/>
      <c r="AJ11" s="54" t="s">
        <v>215</v>
      </c>
      <c r="AK11" s="53"/>
      <c r="AL11" s="53"/>
      <c r="AM11" s="117" t="s">
        <v>198</v>
      </c>
      <c r="AN11" s="54" t="s">
        <v>229</v>
      </c>
      <c r="AO11" s="54" t="s">
        <v>219</v>
      </c>
      <c r="AP11" s="53" t="s">
        <v>61</v>
      </c>
      <c r="AQ11" s="53" t="s">
        <v>61</v>
      </c>
      <c r="AR11" s="43" t="s">
        <v>61</v>
      </c>
      <c r="AS11" s="115" t="s">
        <v>230</v>
      </c>
      <c r="AT11" s="50" t="s">
        <v>222</v>
      </c>
      <c r="AU11" s="53"/>
      <c r="AV11" s="52"/>
      <c r="AW11" s="55" t="s">
        <v>208</v>
      </c>
    </row>
    <row r="12" spans="1:49" ht="88.5" customHeight="1" x14ac:dyDescent="0.25">
      <c r="B12" s="52" t="s">
        <v>3</v>
      </c>
      <c r="C12" s="91" t="s">
        <v>276</v>
      </c>
      <c r="D12" s="50" t="s">
        <v>83</v>
      </c>
      <c r="E12" s="91" t="s">
        <v>245</v>
      </c>
      <c r="F12" s="121" t="s">
        <v>247</v>
      </c>
      <c r="G12" s="121">
        <v>4500007207</v>
      </c>
      <c r="H12" s="115">
        <v>50</v>
      </c>
      <c r="I12" s="122">
        <v>43152</v>
      </c>
      <c r="J12" s="122">
        <v>43160</v>
      </c>
      <c r="K12" s="129">
        <v>7200</v>
      </c>
      <c r="L12" s="134">
        <v>43166</v>
      </c>
      <c r="M12" s="50">
        <v>2</v>
      </c>
      <c r="N12" s="122">
        <v>43159</v>
      </c>
      <c r="O12" s="134">
        <v>43161</v>
      </c>
      <c r="P12" s="134">
        <v>43178</v>
      </c>
      <c r="Q12" s="115"/>
      <c r="R12" s="115"/>
      <c r="S12" s="115"/>
      <c r="T12" s="144" t="s">
        <v>214</v>
      </c>
      <c r="U12" s="53">
        <v>10280</v>
      </c>
      <c r="V12" s="107" t="s">
        <v>194</v>
      </c>
      <c r="W12" s="145">
        <v>43154</v>
      </c>
      <c r="X12" s="145">
        <v>43154</v>
      </c>
      <c r="Y12" s="145">
        <v>43154</v>
      </c>
      <c r="Z12" s="126">
        <v>7357</v>
      </c>
      <c r="AA12" s="107"/>
      <c r="AB12" s="107"/>
      <c r="AC12" s="107"/>
      <c r="AD12" s="107"/>
      <c r="AE12" s="107"/>
      <c r="AF12" s="53"/>
      <c r="AG12" s="107"/>
      <c r="AH12" s="107"/>
      <c r="AI12" s="107"/>
      <c r="AJ12" s="54" t="s">
        <v>215</v>
      </c>
      <c r="AK12" s="53" t="s">
        <v>58</v>
      </c>
      <c r="AL12" s="53" t="s">
        <v>58</v>
      </c>
      <c r="AM12" s="117" t="s">
        <v>235</v>
      </c>
      <c r="AN12" s="54" t="s">
        <v>228</v>
      </c>
      <c r="AO12" s="54" t="s">
        <v>218</v>
      </c>
      <c r="AP12" s="53" t="s">
        <v>61</v>
      </c>
      <c r="AQ12" s="53" t="s">
        <v>61</v>
      </c>
      <c r="AR12" s="43" t="s">
        <v>61</v>
      </c>
      <c r="AS12" s="115" t="s">
        <v>236</v>
      </c>
      <c r="AT12" s="146" t="s">
        <v>118</v>
      </c>
      <c r="AU12" s="53"/>
      <c r="AV12" s="52"/>
      <c r="AW12" s="55" t="s">
        <v>177</v>
      </c>
    </row>
    <row r="13" spans="1:49" ht="60" x14ac:dyDescent="0.25">
      <c r="B13" s="54" t="s">
        <v>274</v>
      </c>
      <c r="C13" s="54" t="s">
        <v>260</v>
      </c>
      <c r="D13" s="53" t="s">
        <v>89</v>
      </c>
      <c r="E13" s="54"/>
      <c r="F13" s="121" t="s">
        <v>247</v>
      </c>
      <c r="G13" s="121">
        <v>4500007207</v>
      </c>
      <c r="H13" s="121">
        <v>40</v>
      </c>
      <c r="I13" s="122">
        <v>43152</v>
      </c>
      <c r="J13" s="122">
        <v>43160</v>
      </c>
      <c r="K13" s="129">
        <v>7200</v>
      </c>
      <c r="L13" s="134">
        <v>43166</v>
      </c>
      <c r="M13" s="53">
        <v>4</v>
      </c>
      <c r="N13" s="122">
        <v>43159</v>
      </c>
      <c r="O13" s="134">
        <v>43161</v>
      </c>
      <c r="P13" s="122">
        <v>43159</v>
      </c>
      <c r="Q13" s="47" t="s">
        <v>280</v>
      </c>
      <c r="R13" s="47"/>
      <c r="S13" s="123">
        <f>AB13+AI13</f>
        <v>6780</v>
      </c>
      <c r="T13" s="50" t="s">
        <v>191</v>
      </c>
      <c r="U13" s="140" t="s">
        <v>205</v>
      </c>
      <c r="V13" s="141" t="s">
        <v>195</v>
      </c>
      <c r="W13" s="147">
        <v>43147</v>
      </c>
      <c r="X13" s="141"/>
      <c r="Y13" s="141"/>
      <c r="Z13" s="141"/>
      <c r="AA13" s="142"/>
      <c r="AB13" s="143">
        <v>6780</v>
      </c>
      <c r="AC13" s="107"/>
      <c r="AD13" s="107"/>
      <c r="AE13" s="107"/>
      <c r="AF13" s="53"/>
      <c r="AG13" s="107"/>
      <c r="AH13" s="107"/>
      <c r="AI13" s="107"/>
      <c r="AJ13" s="54" t="s">
        <v>215</v>
      </c>
      <c r="AK13" s="53"/>
      <c r="AL13" s="53"/>
      <c r="AM13" s="117" t="s">
        <v>198</v>
      </c>
      <c r="AN13" s="54" t="s">
        <v>100</v>
      </c>
      <c r="AO13" s="54" t="s">
        <v>189</v>
      </c>
      <c r="AP13" s="53"/>
      <c r="AQ13" s="53"/>
      <c r="AR13" s="43"/>
      <c r="AS13" s="115" t="s">
        <v>233</v>
      </c>
      <c r="AT13" s="50" t="s">
        <v>222</v>
      </c>
      <c r="AU13" s="53" t="s">
        <v>122</v>
      </c>
      <c r="AV13" s="52"/>
      <c r="AW13" s="55" t="s">
        <v>176</v>
      </c>
    </row>
    <row r="14" spans="1:49" x14ac:dyDescent="0.25">
      <c r="B14" s="131"/>
      <c r="C14" s="54" t="s">
        <v>200</v>
      </c>
      <c r="D14" s="131"/>
      <c r="E14" s="132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53" t="s">
        <v>196</v>
      </c>
      <c r="U14" s="150">
        <v>10244</v>
      </c>
      <c r="V14" s="53"/>
      <c r="W14" s="149">
        <v>43161</v>
      </c>
      <c r="X14" s="53"/>
      <c r="Y14" s="53"/>
      <c r="Z14" s="53"/>
      <c r="AA14" s="53"/>
      <c r="AB14" s="53"/>
      <c r="AC14" s="107"/>
      <c r="AD14" s="107"/>
      <c r="AE14" s="107"/>
      <c r="AF14" s="53"/>
      <c r="AG14" s="53"/>
      <c r="AH14" s="53"/>
      <c r="AI14" s="53"/>
      <c r="AJ14" s="52" t="s">
        <v>62</v>
      </c>
      <c r="AK14" s="53"/>
      <c r="AL14" s="53"/>
      <c r="AM14" s="38" t="s">
        <v>234</v>
      </c>
      <c r="AN14" s="54"/>
      <c r="AO14" s="54"/>
      <c r="AP14" s="53"/>
      <c r="AQ14" s="53"/>
      <c r="AR14" s="43"/>
      <c r="AS14" s="144"/>
      <c r="AT14" s="50"/>
      <c r="AU14" s="53"/>
      <c r="AV14" s="52"/>
      <c r="AW14" s="55"/>
    </row>
    <row r="15" spans="1:49" x14ac:dyDescent="0.25">
      <c r="B15" s="131"/>
      <c r="C15" s="54" t="s">
        <v>200</v>
      </c>
      <c r="D15" s="131"/>
      <c r="E15" s="132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53" t="s">
        <v>196</v>
      </c>
      <c r="U15">
        <v>10301</v>
      </c>
      <c r="V15" s="53"/>
      <c r="W15" s="145">
        <v>43161</v>
      </c>
      <c r="X15" s="53"/>
      <c r="Y15" s="53"/>
      <c r="Z15" s="53"/>
      <c r="AA15" s="53"/>
      <c r="AB15" s="53"/>
      <c r="AC15" s="107"/>
      <c r="AD15" s="107"/>
      <c r="AE15" s="107"/>
      <c r="AF15" s="53"/>
      <c r="AG15" s="53"/>
      <c r="AH15" s="53"/>
      <c r="AI15" s="53"/>
      <c r="AJ15" s="52" t="s">
        <v>62</v>
      </c>
      <c r="AK15" s="53"/>
      <c r="AL15" s="53"/>
      <c r="AM15" s="38" t="s">
        <v>234</v>
      </c>
      <c r="AN15" s="54"/>
      <c r="AO15" s="54"/>
      <c r="AP15" s="53"/>
      <c r="AQ15" s="53"/>
      <c r="AR15" s="43"/>
      <c r="AS15" s="144"/>
      <c r="AT15" s="50"/>
      <c r="AU15" s="53"/>
      <c r="AV15" s="52"/>
      <c r="AW15" s="55"/>
    </row>
    <row r="16" spans="1:49" ht="69" customHeight="1" x14ac:dyDescent="0.25">
      <c r="B16" s="52" t="s">
        <v>2</v>
      </c>
      <c r="C16" s="54" t="s">
        <v>259</v>
      </c>
      <c r="D16" s="53" t="s">
        <v>63</v>
      </c>
      <c r="E16" s="54"/>
      <c r="F16" s="121" t="s">
        <v>247</v>
      </c>
      <c r="G16" s="121">
        <v>4500007207</v>
      </c>
      <c r="H16" s="121">
        <v>30</v>
      </c>
      <c r="I16" s="122">
        <v>43152</v>
      </c>
      <c r="J16" s="122">
        <v>43160</v>
      </c>
      <c r="K16" s="123">
        <v>7200</v>
      </c>
      <c r="L16" s="125">
        <v>43166</v>
      </c>
      <c r="M16" s="53">
        <v>5</v>
      </c>
      <c r="N16" s="122">
        <v>43159</v>
      </c>
      <c r="O16" s="125">
        <v>43166</v>
      </c>
      <c r="P16" s="125">
        <v>43181</v>
      </c>
      <c r="Q16" s="47"/>
      <c r="R16" s="47"/>
      <c r="S16" s="47"/>
      <c r="T16" s="53" t="s">
        <v>197</v>
      </c>
      <c r="U16" s="47" t="s">
        <v>279</v>
      </c>
      <c r="V16" s="53" t="s">
        <v>194</v>
      </c>
      <c r="W16" s="145">
        <v>43161</v>
      </c>
      <c r="X16" s="53"/>
      <c r="Y16" s="53"/>
      <c r="Z16" s="53"/>
      <c r="AA16" s="53"/>
      <c r="AB16" s="53"/>
      <c r="AC16" s="107"/>
      <c r="AD16" s="107"/>
      <c r="AE16" s="107"/>
      <c r="AF16" s="53"/>
      <c r="AG16" s="53"/>
      <c r="AH16" s="53"/>
      <c r="AI16" s="53"/>
      <c r="AJ16" s="54" t="s">
        <v>217</v>
      </c>
      <c r="AK16" s="53" t="s">
        <v>58</v>
      </c>
      <c r="AL16" s="53" t="s">
        <v>58</v>
      </c>
      <c r="AM16" s="38" t="s">
        <v>234</v>
      </c>
      <c r="AN16" s="54" t="s">
        <v>187</v>
      </c>
      <c r="AO16" s="54" t="s">
        <v>221</v>
      </c>
      <c r="AP16" s="53" t="s">
        <v>61</v>
      </c>
      <c r="AQ16" s="53" t="s">
        <v>61</v>
      </c>
      <c r="AR16" s="43" t="s">
        <v>61</v>
      </c>
      <c r="AS16" s="144" t="s">
        <v>204</v>
      </c>
      <c r="AT16" s="50" t="s">
        <v>120</v>
      </c>
      <c r="AU16" s="53" t="s">
        <v>119</v>
      </c>
      <c r="AV16" s="52"/>
      <c r="AW16" s="55" t="s">
        <v>173</v>
      </c>
    </row>
    <row r="17" spans="2:49" ht="16.5" customHeight="1" x14ac:dyDescent="0.25">
      <c r="B17" s="131"/>
      <c r="C17" s="54" t="s">
        <v>15</v>
      </c>
      <c r="D17" s="131"/>
      <c r="E17" s="132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53" t="s">
        <v>199</v>
      </c>
      <c r="U17" s="53">
        <v>10246</v>
      </c>
      <c r="V17" s="53"/>
      <c r="W17" s="53"/>
      <c r="X17" s="53"/>
      <c r="Y17" s="53"/>
      <c r="Z17" s="53"/>
      <c r="AA17" s="53"/>
      <c r="AB17" s="53"/>
      <c r="AC17" s="107"/>
      <c r="AD17" s="107"/>
      <c r="AE17" s="107"/>
      <c r="AF17" s="53"/>
      <c r="AG17" s="53"/>
      <c r="AH17" s="53"/>
      <c r="AI17" s="53"/>
      <c r="AJ17" s="52"/>
      <c r="AK17" s="53"/>
      <c r="AL17" s="53"/>
      <c r="AM17" s="53"/>
      <c r="AN17" s="54"/>
      <c r="AO17" s="54"/>
      <c r="AP17" s="53"/>
      <c r="AQ17" s="53"/>
      <c r="AR17" s="43"/>
      <c r="AS17" s="144"/>
      <c r="AT17" s="50"/>
      <c r="AU17" s="53"/>
      <c r="AV17" s="52"/>
      <c r="AW17" s="55"/>
    </row>
    <row r="18" spans="2:49" ht="45.75" customHeight="1" x14ac:dyDescent="0.25">
      <c r="B18" s="52" t="s">
        <v>55</v>
      </c>
      <c r="C18" s="52" t="s">
        <v>134</v>
      </c>
      <c r="D18" s="53" t="s">
        <v>133</v>
      </c>
      <c r="E18" s="120"/>
      <c r="F18" s="128"/>
      <c r="G18" s="128" t="s">
        <v>278</v>
      </c>
      <c r="H18" s="128"/>
      <c r="I18" s="128"/>
      <c r="J18" s="128"/>
      <c r="K18" s="128"/>
      <c r="L18" s="128" t="s">
        <v>135</v>
      </c>
      <c r="M18" s="50">
        <v>6</v>
      </c>
      <c r="N18" s="128"/>
      <c r="O18" s="128"/>
      <c r="P18" s="128"/>
      <c r="Q18" s="128"/>
      <c r="R18" s="128"/>
      <c r="S18" s="128"/>
      <c r="T18" s="53" t="s">
        <v>201</v>
      </c>
      <c r="U18" s="53">
        <v>10247</v>
      </c>
      <c r="V18" s="53" t="s">
        <v>195</v>
      </c>
      <c r="W18" s="53"/>
      <c r="X18" s="53"/>
      <c r="Y18" s="53"/>
      <c r="Z18" s="53"/>
      <c r="AA18" s="53"/>
      <c r="AB18" s="53"/>
      <c r="AC18" s="107"/>
      <c r="AD18" s="107"/>
      <c r="AE18" s="107"/>
      <c r="AF18" s="53"/>
      <c r="AG18" s="53"/>
      <c r="AH18" s="53"/>
      <c r="AI18" s="53"/>
      <c r="AJ18" s="52" t="s">
        <v>216</v>
      </c>
      <c r="AK18" s="53" t="s">
        <v>58</v>
      </c>
      <c r="AL18" s="53" t="s">
        <v>74</v>
      </c>
      <c r="AM18" s="53"/>
      <c r="AN18" s="54" t="s">
        <v>182</v>
      </c>
      <c r="AO18" s="54" t="s">
        <v>227</v>
      </c>
      <c r="AP18" s="53" t="s">
        <v>61</v>
      </c>
      <c r="AQ18" s="53" t="s">
        <v>237</v>
      </c>
      <c r="AR18" s="43" t="s">
        <v>61</v>
      </c>
      <c r="AS18" s="144" t="s">
        <v>204</v>
      </c>
      <c r="AT18" s="146" t="s">
        <v>183</v>
      </c>
      <c r="AU18" s="53"/>
      <c r="AV18" s="52"/>
      <c r="AW18" s="55" t="s">
        <v>174</v>
      </c>
    </row>
    <row r="19" spans="2:49" s="42" customFormat="1" ht="6" customHeight="1" x14ac:dyDescent="0.25">
      <c r="B19" s="96"/>
      <c r="C19" s="96"/>
      <c r="D19" s="95"/>
      <c r="E19" s="96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6"/>
      <c r="AK19" s="95"/>
      <c r="AL19" s="95"/>
      <c r="AM19" s="95"/>
      <c r="AN19" s="97"/>
      <c r="AO19" s="97"/>
      <c r="AP19" s="95"/>
      <c r="AQ19" s="95"/>
      <c r="AR19" s="98"/>
      <c r="AS19" s="50"/>
      <c r="AT19" s="50"/>
      <c r="AU19" s="95"/>
      <c r="AV19" s="96"/>
      <c r="AW19" s="99"/>
    </row>
    <row r="20" spans="2:49" ht="99" customHeight="1" x14ac:dyDescent="0.25">
      <c r="B20" s="52" t="s">
        <v>2</v>
      </c>
      <c r="C20" s="54" t="s">
        <v>106</v>
      </c>
      <c r="D20" s="53" t="s">
        <v>67</v>
      </c>
      <c r="E20" s="54"/>
      <c r="F20" s="47"/>
      <c r="G20" s="128" t="s">
        <v>278</v>
      </c>
      <c r="H20" s="47"/>
      <c r="I20" s="47"/>
      <c r="J20" s="47"/>
      <c r="K20" s="47"/>
      <c r="L20" s="47" t="s">
        <v>135</v>
      </c>
      <c r="M20" s="53"/>
      <c r="N20" s="47"/>
      <c r="O20" s="47"/>
      <c r="P20" s="47"/>
      <c r="Q20" s="47"/>
      <c r="R20" s="47"/>
      <c r="S20" s="47"/>
      <c r="T20" s="53" t="s">
        <v>202</v>
      </c>
      <c r="U20" s="53" t="s">
        <v>213</v>
      </c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2" t="s">
        <v>70</v>
      </c>
      <c r="AK20" s="53"/>
      <c r="AL20" s="53"/>
      <c r="AM20" s="53"/>
      <c r="AN20" s="54" t="s">
        <v>186</v>
      </c>
      <c r="AO20" s="54" t="s">
        <v>225</v>
      </c>
      <c r="AP20" s="53"/>
      <c r="AQ20" s="53"/>
      <c r="AR20" s="43"/>
      <c r="AS20" s="144" t="s">
        <v>185</v>
      </c>
      <c r="AT20" s="50" t="s">
        <v>120</v>
      </c>
      <c r="AU20" s="53" t="s">
        <v>123</v>
      </c>
      <c r="AV20" s="52"/>
      <c r="AW20" s="55" t="s">
        <v>171</v>
      </c>
    </row>
    <row r="21" spans="2:49" ht="99" customHeight="1" x14ac:dyDescent="0.25">
      <c r="B21" s="52" t="s">
        <v>2</v>
      </c>
      <c r="C21" s="54" t="s">
        <v>106</v>
      </c>
      <c r="D21" s="53" t="s">
        <v>83</v>
      </c>
      <c r="E21" s="54"/>
      <c r="F21" s="47"/>
      <c r="G21" s="128" t="s">
        <v>278</v>
      </c>
      <c r="H21" s="47"/>
      <c r="I21" s="47"/>
      <c r="J21" s="47"/>
      <c r="K21" s="47"/>
      <c r="L21" s="47"/>
      <c r="M21" s="53"/>
      <c r="N21" s="47"/>
      <c r="O21" s="134">
        <v>43161</v>
      </c>
      <c r="P21" s="134">
        <v>43172</v>
      </c>
      <c r="Q21" s="47"/>
      <c r="R21" s="47"/>
      <c r="S21" s="47"/>
      <c r="T21" s="144" t="s">
        <v>214</v>
      </c>
      <c r="U21" s="53">
        <v>10280</v>
      </c>
      <c r="V21" s="107" t="s">
        <v>194</v>
      </c>
      <c r="W21" s="145">
        <v>43154</v>
      </c>
      <c r="X21" s="145">
        <v>43154</v>
      </c>
      <c r="Y21" s="145">
        <v>43154</v>
      </c>
      <c r="Z21" s="126">
        <v>7357</v>
      </c>
      <c r="AA21" s="53"/>
      <c r="AB21" s="53"/>
      <c r="AC21" s="53"/>
      <c r="AD21" s="53"/>
      <c r="AE21" s="53"/>
      <c r="AF21" s="53"/>
      <c r="AG21" s="53"/>
      <c r="AH21" s="53"/>
      <c r="AI21" s="53"/>
      <c r="AJ21" s="52"/>
      <c r="AK21" s="53"/>
      <c r="AL21" s="53"/>
      <c r="AM21" s="53"/>
      <c r="AN21" s="54"/>
      <c r="AO21" s="54"/>
      <c r="AP21" s="53"/>
      <c r="AQ21" s="53"/>
      <c r="AR21" s="43"/>
      <c r="AS21" s="144"/>
      <c r="AT21" s="50"/>
      <c r="AU21" s="53"/>
      <c r="AV21" s="52"/>
      <c r="AW21" s="55"/>
    </row>
    <row r="22" spans="2:49" ht="99" customHeight="1" x14ac:dyDescent="0.25">
      <c r="B22" s="52" t="s">
        <v>2</v>
      </c>
      <c r="C22" s="54" t="s">
        <v>106</v>
      </c>
      <c r="D22" s="53" t="s">
        <v>89</v>
      </c>
      <c r="E22" s="54"/>
      <c r="F22" s="47"/>
      <c r="G22" s="128" t="s">
        <v>278</v>
      </c>
      <c r="H22" s="47"/>
      <c r="I22" s="47"/>
      <c r="J22" s="47"/>
      <c r="K22" s="47"/>
      <c r="L22" s="47"/>
      <c r="M22" s="53"/>
      <c r="N22" s="47"/>
      <c r="O22" s="134">
        <v>43161</v>
      </c>
      <c r="P22" s="122">
        <v>43159</v>
      </c>
      <c r="Q22" s="47"/>
      <c r="R22" s="47"/>
      <c r="S22" s="47"/>
      <c r="T22" s="50" t="s">
        <v>191</v>
      </c>
      <c r="U22" s="140" t="s">
        <v>205</v>
      </c>
      <c r="V22" s="141" t="s">
        <v>195</v>
      </c>
      <c r="W22" s="147">
        <v>43147</v>
      </c>
      <c r="X22" s="141"/>
      <c r="Y22" s="141"/>
      <c r="Z22" s="141"/>
      <c r="AA22" s="142"/>
      <c r="AB22" s="53"/>
      <c r="AC22" s="53"/>
      <c r="AD22" s="53"/>
      <c r="AE22" s="53"/>
      <c r="AF22" s="53"/>
      <c r="AG22" s="53"/>
      <c r="AH22" s="53"/>
      <c r="AI22" s="53"/>
      <c r="AJ22" s="52"/>
      <c r="AK22" s="53"/>
      <c r="AL22" s="53"/>
      <c r="AM22" s="53"/>
      <c r="AN22" s="54"/>
      <c r="AO22" s="54"/>
      <c r="AP22" s="53"/>
      <c r="AQ22" s="53"/>
      <c r="AR22" s="43"/>
      <c r="AS22" s="144"/>
      <c r="AT22" s="50"/>
      <c r="AU22" s="53"/>
      <c r="AV22" s="52"/>
      <c r="AW22" s="55"/>
    </row>
    <row r="23" spans="2:49" ht="118.5" customHeight="1" x14ac:dyDescent="0.25">
      <c r="B23" s="52" t="s">
        <v>2</v>
      </c>
      <c r="C23" s="54" t="s">
        <v>106</v>
      </c>
      <c r="D23" s="53" t="s">
        <v>91</v>
      </c>
      <c r="E23" s="54"/>
      <c r="F23" s="47"/>
      <c r="G23" s="128" t="s">
        <v>278</v>
      </c>
      <c r="H23" s="47"/>
      <c r="I23" s="47"/>
      <c r="J23" s="47"/>
      <c r="K23" s="47"/>
      <c r="L23" s="47"/>
      <c r="M23" s="53"/>
      <c r="N23" s="47"/>
      <c r="O23" s="47"/>
      <c r="P23" s="47"/>
      <c r="Q23" s="47"/>
      <c r="R23" s="47"/>
      <c r="S23" s="47"/>
      <c r="T23" s="53" t="s">
        <v>203</v>
      </c>
      <c r="U23" s="53" t="s">
        <v>213</v>
      </c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2" t="s">
        <v>70</v>
      </c>
      <c r="AK23" s="53"/>
      <c r="AL23" s="53"/>
      <c r="AM23" s="53"/>
      <c r="AN23" s="54" t="s">
        <v>100</v>
      </c>
      <c r="AO23" s="54" t="s">
        <v>226</v>
      </c>
      <c r="AP23" s="53"/>
      <c r="AQ23" s="53"/>
      <c r="AR23" s="43"/>
      <c r="AS23" s="144" t="s">
        <v>224</v>
      </c>
      <c r="AT23" s="50" t="s">
        <v>121</v>
      </c>
      <c r="AU23" s="53" t="s">
        <v>124</v>
      </c>
      <c r="AV23" s="52"/>
      <c r="AW23" s="55" t="s">
        <v>175</v>
      </c>
    </row>
    <row r="24" spans="2:49" x14ac:dyDescent="0.25">
      <c r="B24" s="52"/>
      <c r="C24" s="52"/>
      <c r="D24" s="53"/>
      <c r="E24" s="52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2"/>
      <c r="AK24" s="53"/>
      <c r="AL24" s="53"/>
      <c r="AM24" s="53"/>
      <c r="AN24" s="54"/>
      <c r="AO24" s="54"/>
      <c r="AP24" s="53"/>
      <c r="AQ24" s="53"/>
      <c r="AR24" s="43"/>
      <c r="AS24" s="53"/>
      <c r="AT24" s="53"/>
      <c r="AU24" s="53"/>
      <c r="AV24" s="52"/>
      <c r="AW24" s="52"/>
    </row>
    <row r="25" spans="2:49" x14ac:dyDescent="0.25">
      <c r="B25" s="52"/>
      <c r="C25" s="52"/>
      <c r="D25" s="53"/>
      <c r="E25" s="52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2"/>
      <c r="AK25" s="53"/>
      <c r="AL25" s="53"/>
      <c r="AM25" s="53"/>
      <c r="AN25" s="54"/>
      <c r="AO25" s="54"/>
      <c r="AP25" s="53"/>
      <c r="AQ25" s="53"/>
      <c r="AR25" s="43"/>
      <c r="AS25" s="53"/>
      <c r="AT25" s="53"/>
      <c r="AU25" s="53"/>
      <c r="AV25" s="52"/>
      <c r="AW25" s="52"/>
    </row>
    <row r="26" spans="2:49" x14ac:dyDescent="0.25">
      <c r="B26" s="52"/>
      <c r="C26" s="54"/>
      <c r="D26" s="53"/>
      <c r="E26" s="54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2"/>
      <c r="AK26" s="53"/>
      <c r="AL26" s="53"/>
      <c r="AM26" s="53"/>
      <c r="AN26" s="54"/>
      <c r="AO26" s="54"/>
      <c r="AP26" s="53"/>
      <c r="AQ26" s="53"/>
      <c r="AR26" s="43"/>
      <c r="AS26" s="53"/>
      <c r="AT26" s="53"/>
      <c r="AU26" s="53"/>
      <c r="AV26" s="52"/>
      <c r="AW26" s="52"/>
    </row>
    <row r="27" spans="2:49" x14ac:dyDescent="0.25">
      <c r="B27" s="52"/>
      <c r="C27" s="52"/>
      <c r="D27" s="53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2"/>
      <c r="AK27" s="53"/>
      <c r="AL27" s="53"/>
      <c r="AM27" s="53"/>
      <c r="AN27" s="54"/>
      <c r="AO27" s="54"/>
      <c r="AP27" s="53"/>
      <c r="AQ27" s="53"/>
      <c r="AR27" s="43"/>
      <c r="AS27" s="53"/>
      <c r="AT27" s="53"/>
      <c r="AU27" s="53"/>
      <c r="AV27" s="52"/>
      <c r="AW27" s="52"/>
    </row>
    <row r="28" spans="2:49" x14ac:dyDescent="0.25">
      <c r="B28" s="52"/>
      <c r="C28" s="52"/>
      <c r="D28" s="53"/>
      <c r="E28" s="52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2"/>
      <c r="AK28" s="53"/>
      <c r="AL28" s="53"/>
      <c r="AM28" s="53"/>
      <c r="AN28" s="54"/>
      <c r="AO28" s="54"/>
      <c r="AP28" s="53"/>
      <c r="AQ28" s="53"/>
      <c r="AR28" s="43"/>
      <c r="AS28" s="53"/>
      <c r="AT28" s="53"/>
      <c r="AU28" s="53"/>
      <c r="AV28" s="52"/>
      <c r="AW28" s="52"/>
    </row>
    <row r="29" spans="2:49" x14ac:dyDescent="0.25">
      <c r="B29" s="52"/>
      <c r="C29" s="52"/>
      <c r="D29" s="53"/>
      <c r="E29" s="52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2"/>
      <c r="AK29" s="53"/>
      <c r="AL29" s="53"/>
      <c r="AM29" s="53"/>
      <c r="AN29" s="54"/>
      <c r="AO29" s="54"/>
      <c r="AP29" s="53"/>
      <c r="AQ29" s="53"/>
      <c r="AR29" s="43"/>
      <c r="AS29" s="53"/>
      <c r="AT29" s="53"/>
      <c r="AU29" s="53"/>
      <c r="AV29" s="52"/>
      <c r="AW29" s="52"/>
    </row>
    <row r="30" spans="2:49" x14ac:dyDescent="0.25">
      <c r="B30" s="52"/>
      <c r="C30" s="52"/>
      <c r="D30" s="53"/>
      <c r="E30" s="52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2"/>
      <c r="AK30" s="53"/>
      <c r="AL30" s="53"/>
      <c r="AM30" s="53"/>
      <c r="AN30" s="54"/>
      <c r="AO30" s="54"/>
      <c r="AP30" s="53"/>
      <c r="AQ30" s="53"/>
      <c r="AR30" s="43"/>
      <c r="AS30" s="53"/>
      <c r="AT30" s="53"/>
      <c r="AU30" s="53"/>
      <c r="AV30" s="52"/>
      <c r="AW30" s="52"/>
    </row>
    <row r="31" spans="2:49" x14ac:dyDescent="0.25">
      <c r="B31" s="52"/>
      <c r="C31" s="52"/>
      <c r="D31" s="53"/>
      <c r="E31" s="52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2"/>
      <c r="AK31" s="53"/>
      <c r="AL31" s="53"/>
      <c r="AM31" s="53"/>
      <c r="AN31" s="54"/>
      <c r="AO31" s="54"/>
      <c r="AP31" s="53"/>
      <c r="AQ31" s="53"/>
      <c r="AR31" s="43"/>
      <c r="AS31" s="53"/>
      <c r="AT31" s="53"/>
      <c r="AU31" s="53"/>
      <c r="AV31" s="52"/>
      <c r="AW31" s="52"/>
    </row>
    <row r="32" spans="2:49" x14ac:dyDescent="0.25">
      <c r="B32" s="52"/>
      <c r="C32" s="52"/>
      <c r="D32" s="53"/>
      <c r="E32" s="52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2"/>
      <c r="AK32" s="53"/>
      <c r="AL32" s="53"/>
      <c r="AM32" s="53"/>
      <c r="AN32" s="54"/>
      <c r="AO32" s="54"/>
      <c r="AP32" s="53"/>
      <c r="AQ32" s="53"/>
      <c r="AR32" s="43"/>
      <c r="AS32" s="53"/>
      <c r="AT32" s="53"/>
      <c r="AU32" s="53"/>
      <c r="AV32" s="52"/>
      <c r="AW32" s="52"/>
    </row>
    <row r="33" spans="2:49" x14ac:dyDescent="0.25">
      <c r="B33" s="52"/>
      <c r="C33" s="52"/>
      <c r="D33" s="53"/>
      <c r="E33" s="52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2"/>
      <c r="AK33" s="53"/>
      <c r="AL33" s="53"/>
      <c r="AM33" s="53"/>
      <c r="AN33" s="54"/>
      <c r="AO33" s="54"/>
      <c r="AP33" s="53"/>
      <c r="AQ33" s="53"/>
      <c r="AR33" s="43"/>
      <c r="AS33" s="53"/>
      <c r="AT33" s="53"/>
      <c r="AU33" s="53"/>
      <c r="AV33" s="52"/>
      <c r="AW33" s="52"/>
    </row>
    <row r="34" spans="2:49" x14ac:dyDescent="0.25">
      <c r="B34" s="52"/>
      <c r="C34" s="52"/>
      <c r="D34" s="53"/>
      <c r="E34" s="52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2"/>
      <c r="AK34" s="53"/>
      <c r="AL34" s="53"/>
      <c r="AM34" s="53"/>
      <c r="AN34" s="54"/>
      <c r="AO34" s="54"/>
      <c r="AP34" s="53"/>
      <c r="AQ34" s="53"/>
      <c r="AR34" s="43"/>
      <c r="AS34" s="53"/>
      <c r="AT34" s="53"/>
      <c r="AU34" s="53"/>
      <c r="AV34" s="52"/>
      <c r="AW34" s="52"/>
    </row>
    <row r="35" spans="2:49" x14ac:dyDescent="0.25">
      <c r="B35" s="52"/>
      <c r="C35" s="52"/>
      <c r="D35" s="53"/>
      <c r="E35" s="52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2"/>
      <c r="AK35" s="53"/>
      <c r="AL35" s="53"/>
      <c r="AM35" s="53"/>
      <c r="AN35" s="54"/>
      <c r="AO35" s="54"/>
      <c r="AP35" s="53"/>
      <c r="AQ35" s="53"/>
      <c r="AR35" s="43"/>
      <c r="AS35" s="53"/>
      <c r="AT35" s="53"/>
      <c r="AU35" s="53"/>
      <c r="AV35" s="52"/>
      <c r="AW35" s="52"/>
    </row>
    <row r="36" spans="2:49" x14ac:dyDescent="0.25">
      <c r="B36" s="52"/>
      <c r="C36" s="52"/>
      <c r="D36" s="53"/>
      <c r="E36" s="52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2"/>
      <c r="AK36" s="53"/>
      <c r="AL36" s="53"/>
      <c r="AM36" s="53"/>
      <c r="AN36" s="54"/>
      <c r="AO36" s="54"/>
      <c r="AP36" s="53"/>
      <c r="AQ36" s="53"/>
      <c r="AR36" s="43"/>
      <c r="AS36" s="53"/>
      <c r="AT36" s="53"/>
      <c r="AU36" s="53"/>
      <c r="AV36" s="52"/>
      <c r="AW36" s="52"/>
    </row>
    <row r="37" spans="2:49" x14ac:dyDescent="0.25">
      <c r="B37" s="52"/>
      <c r="C37" s="52"/>
      <c r="D37" s="53"/>
      <c r="E37" s="52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2"/>
      <c r="AK37" s="53"/>
      <c r="AL37" s="53"/>
      <c r="AM37" s="53"/>
      <c r="AN37" s="54"/>
      <c r="AO37" s="54"/>
      <c r="AP37" s="53"/>
      <c r="AQ37" s="53"/>
      <c r="AR37" s="43"/>
      <c r="AS37" s="53"/>
      <c r="AT37" s="53"/>
      <c r="AU37" s="53"/>
      <c r="AV37" s="52"/>
      <c r="AW37" s="52"/>
    </row>
  </sheetData>
  <pageMargins left="0.7" right="0.7" top="0.75" bottom="0.75" header="0.3" footer="0.3"/>
  <pageSetup paperSize="8" scale="6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ProdPlan</vt:lpstr>
      <vt:lpstr>20180117</vt:lpstr>
      <vt:lpstr>20180112</vt:lpstr>
      <vt:lpstr>20180110</vt:lpstr>
      <vt:lpstr>Ecotitanium_details</vt:lpstr>
      <vt:lpstr>Prev_affermie</vt:lpstr>
      <vt:lpstr>Planification</vt:lpstr>
      <vt:lpstr>Feuil1</vt:lpstr>
      <vt:lpstr>Affectation</vt:lpstr>
      <vt:lpstr>Affectation!Zone_d_impression</vt:lpstr>
      <vt:lpstr>ProdPlan!Zone_d_impression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Proix</dc:creator>
  <cp:lastModifiedBy>Raymond Allier</cp:lastModifiedBy>
  <cp:lastPrinted>2018-02-13T10:12:07Z</cp:lastPrinted>
  <dcterms:created xsi:type="dcterms:W3CDTF">2018-01-08T12:34:45Z</dcterms:created>
  <dcterms:modified xsi:type="dcterms:W3CDTF">2018-03-05T11:13:01Z</dcterms:modified>
</cp:coreProperties>
</file>