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EcoTitanium\Pilotage\"/>
    </mc:Choice>
  </mc:AlternateContent>
  <bookViews>
    <workbookView minimized="1" xWindow="240" yWindow="105" windowWidth="20115" windowHeight="7485" activeTab="4"/>
  </bookViews>
  <sheets>
    <sheet name="TCD AFFECTE" sheetId="5" r:id="rId1"/>
    <sheet name="TCD NON AFFECTE" sheetId="4" r:id="rId2"/>
    <sheet name="DONNEES" sheetId="1" r:id="rId3"/>
    <sheet name="Feuil2" sheetId="2" r:id="rId4"/>
    <sheet name="STOCK" sheetId="3" r:id="rId5"/>
  </sheets>
  <calcPr calcId="162913"/>
  <pivotCaches>
    <pivotCache cacheId="1" r:id="rId6"/>
  </pivotCaches>
</workbook>
</file>

<file path=xl/calcChain.xml><?xml version="1.0" encoding="utf-8"?>
<calcChain xmlns="http://schemas.openxmlformats.org/spreadsheetml/2006/main">
  <c r="P103" i="1" l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K106" i="1"/>
  <c r="K103" i="1"/>
  <c r="G117" i="1"/>
  <c r="K117" i="1" s="1"/>
  <c r="G116" i="1"/>
  <c r="K116" i="1" s="1"/>
  <c r="G115" i="1"/>
  <c r="K115" i="1" s="1"/>
  <c r="G114" i="1"/>
  <c r="K114" i="1" s="1"/>
  <c r="G113" i="1"/>
  <c r="K113" i="1" s="1"/>
  <c r="G112" i="1"/>
  <c r="K112" i="1" s="1"/>
  <c r="G111" i="1"/>
  <c r="K111" i="1" s="1"/>
  <c r="G108" i="1"/>
  <c r="K108" i="1" s="1"/>
  <c r="G110" i="1"/>
  <c r="K110" i="1" s="1"/>
  <c r="G109" i="1"/>
  <c r="K109" i="1" s="1"/>
  <c r="G107" i="1"/>
  <c r="K107" i="1" s="1"/>
  <c r="G106" i="1"/>
  <c r="G105" i="1"/>
  <c r="K105" i="1" s="1"/>
  <c r="G104" i="1"/>
  <c r="K104" i="1" s="1"/>
  <c r="G10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28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3" i="1"/>
</calcChain>
</file>

<file path=xl/sharedStrings.xml><?xml version="1.0" encoding="utf-8"?>
<sst xmlns="http://schemas.openxmlformats.org/spreadsheetml/2006/main" count="961" uniqueCount="249">
  <si>
    <t>T0511LB330</t>
  </si>
  <si>
    <t>TA6V STD DIA 330  UKAD ECOTI</t>
  </si>
  <si>
    <t>T0510LB240B</t>
  </si>
  <si>
    <t>TA6V UKAD ECOTI STD DIA 240</t>
  </si>
  <si>
    <t/>
  </si>
  <si>
    <t>OTTO FUCHS</t>
  </si>
  <si>
    <t>4500456871 10</t>
  </si>
  <si>
    <t>Rond Ø145 OTTO FUCHS X 9,87 KG</t>
  </si>
  <si>
    <t>-</t>
  </si>
  <si>
    <t>SMX</t>
  </si>
  <si>
    <t>ADVB</t>
  </si>
  <si>
    <t>4500456871 20</t>
  </si>
  <si>
    <t>4500465108 10</t>
  </si>
  <si>
    <t>4500456871 30</t>
  </si>
  <si>
    <t>4500456871 40</t>
  </si>
  <si>
    <t>4500465108 20</t>
  </si>
  <si>
    <t>4500456871 50</t>
  </si>
  <si>
    <t>4500465108 30</t>
  </si>
  <si>
    <t>19-02</t>
  </si>
  <si>
    <t>AECB</t>
  </si>
  <si>
    <t>4500456871 60</t>
  </si>
  <si>
    <t>4500465108 40</t>
  </si>
  <si>
    <t>4500465108 50</t>
  </si>
  <si>
    <t>4500465108 60</t>
  </si>
  <si>
    <t>4500465108 70</t>
  </si>
  <si>
    <t>19-19</t>
  </si>
  <si>
    <t>AEFY</t>
  </si>
  <si>
    <t>4500481154-10</t>
  </si>
  <si>
    <t>Rond Ø145 OTTOFUCHS x 9,73Kg</t>
  </si>
  <si>
    <t>4500481154-20</t>
  </si>
  <si>
    <t>4500474626 10</t>
  </si>
  <si>
    <t>Rond Ø120 OTTO FUCHS</t>
  </si>
  <si>
    <t>4500474626 20</t>
  </si>
  <si>
    <t>19-17</t>
  </si>
  <si>
    <t>AEGJ</t>
  </si>
  <si>
    <t>4500474626 30</t>
  </si>
  <si>
    <t>AEGY</t>
  </si>
  <si>
    <t>19-28</t>
  </si>
  <si>
    <t>ABDK</t>
  </si>
  <si>
    <t>ABDL</t>
  </si>
  <si>
    <t>Rond Ø120 OTTO FUCHS Multiple 1775 mm</t>
  </si>
  <si>
    <t>19-38</t>
  </si>
  <si>
    <t>AD PAMIERS</t>
  </si>
  <si>
    <t>PA23787-2</t>
  </si>
  <si>
    <t>T0518LB330B_4B</t>
  </si>
  <si>
    <t>18-45</t>
  </si>
  <si>
    <t>100% UKAD</t>
  </si>
  <si>
    <t>ADZS</t>
  </si>
  <si>
    <t>ADZW</t>
  </si>
  <si>
    <t>PA23786-2</t>
  </si>
  <si>
    <t>19-01</t>
  </si>
  <si>
    <t>AEBA</t>
  </si>
  <si>
    <t>AEBB</t>
  </si>
  <si>
    <t>PA23939-2</t>
  </si>
  <si>
    <t>19-13</t>
  </si>
  <si>
    <t>AEFL</t>
  </si>
  <si>
    <t>PA25347</t>
  </si>
  <si>
    <t>19-27</t>
  </si>
  <si>
    <t>ABDE</t>
  </si>
  <si>
    <t>PA25462</t>
  </si>
  <si>
    <t>19-30</t>
  </si>
  <si>
    <t>FORGITAL</t>
  </si>
  <si>
    <t>603R.O</t>
  </si>
  <si>
    <t>R330 FORGITAL</t>
  </si>
  <si>
    <t>19-22</t>
  </si>
  <si>
    <t>AECT</t>
  </si>
  <si>
    <t>804r.0</t>
  </si>
  <si>
    <t>AECU</t>
  </si>
  <si>
    <t>AECV</t>
  </si>
  <si>
    <t>AECR</t>
  </si>
  <si>
    <t>AECS</t>
  </si>
  <si>
    <t>776r.0</t>
  </si>
  <si>
    <t>19-32</t>
  </si>
  <si>
    <t>AEIP</t>
  </si>
  <si>
    <t>AEIQ</t>
  </si>
  <si>
    <t>19-34</t>
  </si>
  <si>
    <t>19-36</t>
  </si>
  <si>
    <t>806r.0</t>
  </si>
  <si>
    <t>19-40</t>
  </si>
  <si>
    <t>19-42</t>
  </si>
  <si>
    <t>19-44</t>
  </si>
  <si>
    <t>19-46</t>
  </si>
  <si>
    <t>19-48</t>
  </si>
  <si>
    <t>19-29</t>
  </si>
  <si>
    <t>SAFRAN OF</t>
  </si>
  <si>
    <t>19/060</t>
  </si>
  <si>
    <t>R130 SAFRAN</t>
  </si>
  <si>
    <t>19-23</t>
  </si>
  <si>
    <t>Laminoir</t>
  </si>
  <si>
    <t>AECW</t>
  </si>
  <si>
    <t>R134 SAFRAN</t>
  </si>
  <si>
    <t>AECX</t>
  </si>
  <si>
    <t>R142 SAFRAN</t>
  </si>
  <si>
    <t>AECY</t>
  </si>
  <si>
    <t>R168 SAFRAN</t>
  </si>
  <si>
    <t>AECZ</t>
  </si>
  <si>
    <t>R179 SAFRAN</t>
  </si>
  <si>
    <t>AEDA</t>
  </si>
  <si>
    <t>250 GATD</t>
  </si>
  <si>
    <t>200 GATD</t>
  </si>
  <si>
    <t>GATD</t>
  </si>
  <si>
    <t>P00RD002050</t>
  </si>
  <si>
    <t>AEDB</t>
  </si>
  <si>
    <t>AEDC</t>
  </si>
  <si>
    <t>19-25</t>
  </si>
  <si>
    <t>Lingot TA6V Structure</t>
  </si>
  <si>
    <t>ADAMET</t>
  </si>
  <si>
    <t>ZD 0002/12/2018</t>
  </si>
  <si>
    <t>Rond Ø200 ADAMET</t>
  </si>
  <si>
    <t>AEEQ AEFA</t>
  </si>
  <si>
    <t>TRANSPART</t>
  </si>
  <si>
    <t>19/A3/038670</t>
  </si>
  <si>
    <t>Rond Ø330 Lgt ECOTI</t>
  </si>
  <si>
    <t>PCE</t>
  </si>
  <si>
    <t>19/A3/038690</t>
  </si>
  <si>
    <t>Plats 220 x 50 TRANSPART</t>
  </si>
  <si>
    <t>AEHN</t>
  </si>
  <si>
    <t>LIVRE PART</t>
  </si>
  <si>
    <t>XAAC</t>
  </si>
  <si>
    <t>XAAD</t>
  </si>
  <si>
    <t>AEHI</t>
  </si>
  <si>
    <t>AEHL</t>
  </si>
  <si>
    <t>AEIU</t>
  </si>
  <si>
    <t>CLIENT</t>
  </si>
  <si>
    <t>CDE</t>
  </si>
  <si>
    <t>DESIGNATION</t>
  </si>
  <si>
    <t>DATE</t>
  </si>
  <si>
    <t>QTY</t>
  </si>
  <si>
    <t>ENGAGEMENT</t>
  </si>
  <si>
    <t>OF</t>
  </si>
  <si>
    <t>ANNE-MOIS</t>
  </si>
  <si>
    <t>AR</t>
  </si>
  <si>
    <t>Étiquettes de lignes</t>
  </si>
  <si>
    <t>(vide)</t>
  </si>
  <si>
    <t>Total général</t>
  </si>
  <si>
    <t>Étiquettes de colonnes</t>
  </si>
  <si>
    <t>2019-01</t>
  </si>
  <si>
    <t>2019-02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</si>
  <si>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</si>
  <si>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</si>
  <si>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</si>
  <si>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</si>
  <si>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</si>
  <si>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</si>
  <si>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</si>
  <si>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</si>
  <si>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</si>
  <si>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</si>
  <si>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</si>
  <si>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</si>
  <si>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2020-10</t>
  </si>
  <si>
    <t>ADHI ADQC</t>
  </si>
  <si>
    <t>(Plusieurs éléments)</t>
  </si>
  <si>
    <t>TA6V STD DIA 180  UKAD</t>
  </si>
  <si>
    <t xml:space="preserve"> PA24593</t>
  </si>
  <si>
    <t xml:space="preserve"> PA24590</t>
  </si>
  <si>
    <t xml:space="preserve"> PA25424</t>
  </si>
  <si>
    <t xml:space="preserve"> PA25426</t>
  </si>
  <si>
    <t xml:space="preserve"> PA24048</t>
  </si>
  <si>
    <t xml:space="preserve"> PA24049</t>
  </si>
  <si>
    <t xml:space="preserve"> PA25562</t>
  </si>
  <si>
    <t xml:space="preserve"> PA25191</t>
  </si>
  <si>
    <t xml:space="preserve"> PA25655</t>
  </si>
  <si>
    <t xml:space="preserve"> PA25711</t>
  </si>
  <si>
    <t xml:space="preserve"> PA25425</t>
  </si>
  <si>
    <t xml:space="preserve"> PA26019</t>
  </si>
  <si>
    <t xml:space="preserve"> PA25189</t>
  </si>
  <si>
    <t xml:space="preserve"> PA25563</t>
  </si>
  <si>
    <t xml:space="preserve"> PA25564</t>
  </si>
  <si>
    <t xml:space="preserve"> PA26014</t>
  </si>
  <si>
    <t xml:space="preserve"> PA25565</t>
  </si>
  <si>
    <t xml:space="preserve"> PA25656</t>
  </si>
  <si>
    <t xml:space="preserve"> PA25561</t>
  </si>
  <si>
    <t xml:space="preserve"> PA25560</t>
  </si>
  <si>
    <t xml:space="preserve"> PA25654</t>
  </si>
  <si>
    <t>ADAD</t>
  </si>
  <si>
    <t>ADAG</t>
  </si>
  <si>
    <t>ADAH</t>
  </si>
  <si>
    <t>ADAJ</t>
  </si>
  <si>
    <t>ADAL</t>
  </si>
  <si>
    <t>ADAM</t>
  </si>
  <si>
    <t>ADAN</t>
  </si>
  <si>
    <t>ADAE</t>
  </si>
  <si>
    <t>ADAF</t>
  </si>
  <si>
    <t>QUALIF</t>
  </si>
  <si>
    <t>DASSAULT</t>
  </si>
  <si>
    <t>BOMBARDIER</t>
  </si>
  <si>
    <t>MCC TRUNION</t>
  </si>
  <si>
    <t>SAFRAN</t>
  </si>
  <si>
    <t>ROLF KIND</t>
  </si>
  <si>
    <t>AIRBUS</t>
  </si>
  <si>
    <t>AMS4928</t>
  </si>
  <si>
    <t>MAM</t>
  </si>
  <si>
    <t>QTY LINGOT</t>
  </si>
  <si>
    <t>Somme de QTY LINGOT</t>
  </si>
  <si>
    <t>Ajouter commande SAB forgital frisa anda</t>
  </si>
  <si>
    <t>HEAT</t>
  </si>
  <si>
    <t>COMMENT</t>
  </si>
  <si>
    <t>PINS</t>
  </si>
  <si>
    <t>AEGF</t>
  </si>
  <si>
    <t>10399E05A</t>
  </si>
  <si>
    <t>2 VAR</t>
  </si>
  <si>
    <t>AEGH</t>
  </si>
  <si>
    <t>10408E05A</t>
  </si>
  <si>
    <t>MTS, pas affectable à IFA</t>
  </si>
  <si>
    <t>AEGU</t>
  </si>
  <si>
    <t>10398E05A</t>
  </si>
  <si>
    <t>AEGV</t>
  </si>
  <si>
    <t>10421E05A</t>
  </si>
  <si>
    <t>4 pins</t>
  </si>
  <si>
    <t>AEHJ</t>
  </si>
  <si>
    <t>10427E05A</t>
  </si>
  <si>
    <t>IFA</t>
  </si>
  <si>
    <t>AEHK</t>
  </si>
  <si>
    <t>10429E05A</t>
  </si>
  <si>
    <t>AEHO</t>
  </si>
  <si>
    <t>10400E05A</t>
  </si>
  <si>
    <t>AEIH</t>
  </si>
  <si>
    <t>10443E05A</t>
  </si>
  <si>
    <t>AEIV</t>
  </si>
  <si>
    <t>10504E05A</t>
  </si>
  <si>
    <t>A transformer bombardier</t>
  </si>
  <si>
    <t>AEIW</t>
  </si>
  <si>
    <t>10466E05A</t>
  </si>
  <si>
    <t>AEIX</t>
  </si>
  <si>
    <t>10506E05A</t>
  </si>
  <si>
    <t>CLASSE  a transformer bombardier</t>
  </si>
  <si>
    <t>KIND</t>
  </si>
  <si>
    <t>STMU</t>
  </si>
  <si>
    <t>STDI</t>
  </si>
  <si>
    <t>?</t>
  </si>
  <si>
    <t>PRI</t>
  </si>
  <si>
    <t>BETA</t>
  </si>
  <si>
    <t>TYPE LINGOT</t>
  </si>
  <si>
    <t>E</t>
  </si>
  <si>
    <t>U</t>
  </si>
  <si>
    <t>AEQUS</t>
  </si>
  <si>
    <t>ASAPO/18-19/2070 REV</t>
  </si>
  <si>
    <t>R152,4</t>
  </si>
  <si>
    <t>ASAPO/18-19/2074 REV</t>
  </si>
  <si>
    <t>ASAPO/19-20/0153</t>
  </si>
  <si>
    <t>AEFI</t>
  </si>
  <si>
    <t>2020-04</t>
  </si>
  <si>
    <t>AJOUTER BOMBARDIER CRUCI MULT 370KG</t>
  </si>
  <si>
    <t>MTS UAC …</t>
  </si>
  <si>
    <t>STOCK</t>
  </si>
  <si>
    <t>A COMMANDER</t>
  </si>
  <si>
    <t>AJOUTER LES COMMANDES MTS UKAD</t>
  </si>
  <si>
    <t>2019-03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</si>
</sst>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&quot;N$&quot;* #,##0.00_);_(&quot;N$&quot;* \(#,##0.00\);_(&quot;N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</font>
    <font>
      <strike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43">
    <xf numFmtId="0" fontId="0" fillId="0" borderId="0" xfId="0"/>
    <xf numFmtId="0" fontId="0" fillId="0" borderId="0" xfId="0" applyFill="1" applyBorder="1"/>
    <xf numFmtId="0" fontId="25" fillId="0" borderId="10" xfId="0" applyFont="1" applyBorder="1"/>
    <xf numFmtId="0" fontId="0" fillId="0" borderId="11" xfId="0" applyFill="1" applyBorder="1"/>
    <xf numFmtId="0" fontId="0" fillId="0" borderId="0" xfId="0" applyAlignment="1">
      <alignment horizontal="left" indent="1"/>
    </xf>
    <xf numFmtId="0" fontId="0" fillId="0" borderId="0" xfId="0"/>
    <xf numFmtId="0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NumberFormat="1" applyFill="1" applyBorder="1" applyAlignment="1">
      <alignment horizontal="center"/>
    </xf>
    <xf numFmtId="0" fontId="18" fillId="0" borderId="10" xfId="67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14" fontId="0" fillId="0" borderId="10" xfId="0" applyNumberFormat="1" applyBorder="1"/>
    <xf numFmtId="14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Fill="1" applyBorder="1"/>
    <xf numFmtId="0" fontId="0" fillId="33" borderId="10" xfId="0" applyFill="1" applyBorder="1"/>
    <xf numFmtId="49" fontId="0" fillId="0" borderId="10" xfId="0" applyNumberFormat="1" applyBorder="1" applyAlignment="1">
      <alignment horizontal="center"/>
    </xf>
    <xf numFmtId="0" fontId="0" fillId="34" borderId="10" xfId="0" applyNumberFormat="1" applyFill="1" applyBorder="1"/>
    <xf numFmtId="16" fontId="0" fillId="0" borderId="10" xfId="0" applyNumberFormat="1" applyBorder="1"/>
    <xf numFmtId="0" fontId="0" fillId="34" borderId="10" xfId="0" applyFill="1" applyBorder="1"/>
    <xf numFmtId="14" fontId="0" fillId="33" borderId="10" xfId="0" applyNumberFormat="1" applyFill="1" applyBorder="1"/>
    <xf numFmtId="0" fontId="0" fillId="33" borderId="10" xfId="0" applyFill="1" applyBorder="1" applyAlignment="1">
      <alignment horizontal="center"/>
    </xf>
    <xf numFmtId="49" fontId="0" fillId="33" borderId="10" xfId="0" applyNumberFormat="1" applyFill="1" applyBorder="1" applyAlignment="1">
      <alignment horizontal="center"/>
    </xf>
    <xf numFmtId="0" fontId="0" fillId="33" borderId="10" xfId="0" applyFill="1" applyBorder="1" applyAlignment="1">
      <alignment horizontal="left" vertical="top"/>
    </xf>
    <xf numFmtId="0" fontId="0" fillId="33" borderId="10" xfId="0" applyNumberForma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164" fontId="0" fillId="0" borderId="10" xfId="1" applyFont="1" applyBorder="1"/>
    <xf numFmtId="14" fontId="0" fillId="33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0" xfId="0"/>
    <xf numFmtId="0" fontId="0" fillId="0" borderId="10" xfId="0" applyBorder="1"/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14" fontId="0" fillId="0" borderId="10" xfId="0" applyNumberFormat="1" applyBorder="1"/>
    <xf numFmtId="0" fontId="0" fillId="0" borderId="10" xfId="0" applyBorder="1" applyAlignment="1">
      <alignment horizontal="left" vertical="top"/>
    </xf>
  </cellXfs>
  <cellStyles count="228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 2" xfId="195"/>
    <cellStyle name="Entrée" xfId="10" builtinId="20" customBuiltin="1"/>
    <cellStyle name="Followed Hyperlink" xfId="44"/>
    <cellStyle name="Hyperlink" xfId="45"/>
    <cellStyle name="Insatisfaisant" xfId="8" builtinId="27" customBuiltin="1"/>
    <cellStyle name="Milliers" xfId="1" builtinId="3"/>
    <cellStyle name="Milliers 2" xfId="46"/>
    <cellStyle name="Milliers 3" xfId="50"/>
    <cellStyle name="Moneda_Solectron" xfId="47"/>
    <cellStyle name="Neutre" xfId="9" builtinId="28" customBuiltin="1"/>
    <cellStyle name="Normal" xfId="0" builtinId="0"/>
    <cellStyle name="Normal 10" xfId="74"/>
    <cellStyle name="Normal 10 2" xfId="75"/>
    <cellStyle name="Normal 10 2 2" xfId="81"/>
    <cellStyle name="Normal 10 3" xfId="80"/>
    <cellStyle name="Normal 11" xfId="76"/>
    <cellStyle name="Normal 11 2" xfId="82"/>
    <cellStyle name="Normal 12" xfId="73"/>
    <cellStyle name="Normal 12 2" xfId="85"/>
    <cellStyle name="Normal 12 3" xfId="84"/>
    <cellStyle name="Normal 13" xfId="83"/>
    <cellStyle name="Normal 13 2" xfId="86"/>
    <cellStyle name="Normal 14" xfId="88"/>
    <cellStyle name="Normal 14 2" xfId="90"/>
    <cellStyle name="Normal 14 2 2" xfId="101"/>
    <cellStyle name="Normal 14 2 3" xfId="93"/>
    <cellStyle name="Normal 14 2 4" xfId="105"/>
    <cellStyle name="Normal 14 2 4 2" xfId="127"/>
    <cellStyle name="Normal 14 2 4 3" xfId="114"/>
    <cellStyle name="Normal 14 2 4 3 2" xfId="136"/>
    <cellStyle name="Normal 14 2 4 4" xfId="135"/>
    <cellStyle name="Normal 14 2 4 4 2" xfId="163"/>
    <cellStyle name="Normal 14 2 4 4 3" xfId="162"/>
    <cellStyle name="Normal 14 2 5" xfId="113"/>
    <cellStyle name="Normal 14 2 5 2" xfId="137"/>
    <cellStyle name="Normal 14 2 6" xfId="134"/>
    <cellStyle name="Normal 14 2 6 2" xfId="165"/>
    <cellStyle name="Normal 14 2 6 3" xfId="164"/>
    <cellStyle name="Normal 14 3" xfId="94"/>
    <cellStyle name="Normal 14 4" xfId="92"/>
    <cellStyle name="Normal 14 5" xfId="104"/>
    <cellStyle name="Normal 14 5 2" xfId="126"/>
    <cellStyle name="Normal 14 5 3" xfId="115"/>
    <cellStyle name="Normal 14 5 3 2" xfId="139"/>
    <cellStyle name="Normal 14 5 4" xfId="138"/>
    <cellStyle name="Normal 14 5 4 2" xfId="167"/>
    <cellStyle name="Normal 14 5 4 3" xfId="166"/>
    <cellStyle name="Normal 14 6" xfId="112"/>
    <cellStyle name="Normal 14 6 2" xfId="140"/>
    <cellStyle name="Normal 14 7" xfId="133"/>
    <cellStyle name="Normal 14 7 2" xfId="169"/>
    <cellStyle name="Normal 14 7 3" xfId="168"/>
    <cellStyle name="Normal 15" xfId="87"/>
    <cellStyle name="Normal 15 2" xfId="91"/>
    <cellStyle name="Normal 15 2 2" xfId="102"/>
    <cellStyle name="Normal 15 2 3" xfId="96"/>
    <cellStyle name="Normal 15 2 4" xfId="107"/>
    <cellStyle name="Normal 15 2 4 2" xfId="129"/>
    <cellStyle name="Normal 15 2 4 3" xfId="118"/>
    <cellStyle name="Normal 15 2 4 3 2" xfId="144"/>
    <cellStyle name="Normal 15 2 4 4" xfId="143"/>
    <cellStyle name="Normal 15 2 4 4 2" xfId="171"/>
    <cellStyle name="Normal 15 2 4 4 3" xfId="170"/>
    <cellStyle name="Normal 15 2 5" xfId="117"/>
    <cellStyle name="Normal 15 2 5 2" xfId="145"/>
    <cellStyle name="Normal 15 2 6" xfId="142"/>
    <cellStyle name="Normal 15 2 6 2" xfId="173"/>
    <cellStyle name="Normal 15 2 6 3" xfId="172"/>
    <cellStyle name="Normal 15 3" xfId="97"/>
    <cellStyle name="Normal 15 4" xfId="95"/>
    <cellStyle name="Normal 15 5" xfId="106"/>
    <cellStyle name="Normal 15 5 2" xfId="128"/>
    <cellStyle name="Normal 15 5 3" xfId="119"/>
    <cellStyle name="Normal 15 5 3 2" xfId="147"/>
    <cellStyle name="Normal 15 5 4" xfId="146"/>
    <cellStyle name="Normal 15 5 4 2" xfId="175"/>
    <cellStyle name="Normal 15 5 4 3" xfId="174"/>
    <cellStyle name="Normal 15 6" xfId="116"/>
    <cellStyle name="Normal 15 6 2" xfId="148"/>
    <cellStyle name="Normal 15 7" xfId="141"/>
    <cellStyle name="Normal 15 7 2" xfId="177"/>
    <cellStyle name="Normal 15 7 3" xfId="176"/>
    <cellStyle name="Normal 16" xfId="89"/>
    <cellStyle name="Normal 16 2" xfId="100"/>
    <cellStyle name="Normal 16 3" xfId="98"/>
    <cellStyle name="Normal 16 4" xfId="108"/>
    <cellStyle name="Normal 16 4 2" xfId="130"/>
    <cellStyle name="Normal 16 4 3" xfId="121"/>
    <cellStyle name="Normal 16 4 3 2" xfId="151"/>
    <cellStyle name="Normal 16 4 4" xfId="150"/>
    <cellStyle name="Normal 16 4 4 2" xfId="179"/>
    <cellStyle name="Normal 16 4 4 3" xfId="178"/>
    <cellStyle name="Normal 16 5" xfId="120"/>
    <cellStyle name="Normal 16 5 2" xfId="152"/>
    <cellStyle name="Normal 16 6" xfId="149"/>
    <cellStyle name="Normal 16 6 2" xfId="181"/>
    <cellStyle name="Normal 16 6 3" xfId="180"/>
    <cellStyle name="Normal 17" xfId="99"/>
    <cellStyle name="Normal 17 2" xfId="110"/>
    <cellStyle name="Normal 17 3" xfId="109"/>
    <cellStyle name="Normal 17 3 2" xfId="131"/>
    <cellStyle name="Normal 17 3 3" xfId="123"/>
    <cellStyle name="Normal 17 3 3 2" xfId="155"/>
    <cellStyle name="Normal 17 3 4" xfId="154"/>
    <cellStyle name="Normal 17 3 4 2" xfId="183"/>
    <cellStyle name="Normal 17 3 4 3" xfId="182"/>
    <cellStyle name="Normal 17 4" xfId="122"/>
    <cellStyle name="Normal 17 4 2" xfId="156"/>
    <cellStyle name="Normal 17 5" xfId="153"/>
    <cellStyle name="Normal 17 5 2" xfId="185"/>
    <cellStyle name="Normal 17 5 3" xfId="184"/>
    <cellStyle name="Normal 18" xfId="103"/>
    <cellStyle name="Normal 18 2" xfId="125"/>
    <cellStyle name="Normal 18 3" xfId="124"/>
    <cellStyle name="Normal 18 3 2" xfId="158"/>
    <cellStyle name="Normal 18 4" xfId="157"/>
    <cellStyle name="Normal 18 4 2" xfId="187"/>
    <cellStyle name="Normal 18 4 3" xfId="186"/>
    <cellStyle name="Normal 19" xfId="111"/>
    <cellStyle name="Normal 19 2" xfId="159"/>
    <cellStyle name="Normal 2" xfId="48"/>
    <cellStyle name="Normal 2 2" xfId="51"/>
    <cellStyle name="Normal 2 2 2" xfId="52"/>
    <cellStyle name="Normal 2 2 2 2" xfId="53"/>
    <cellStyle name="Normal 2 2 3" xfId="54"/>
    <cellStyle name="Normal 2 3" xfId="55"/>
    <cellStyle name="Normal 2 3 2" xfId="56"/>
    <cellStyle name="Normal 2 4" xfId="57"/>
    <cellStyle name="Normal 20" xfId="160"/>
    <cellStyle name="Normal 21" xfId="132"/>
    <cellStyle name="Normal 21 2" xfId="189"/>
    <cellStyle name="Normal 21 3" xfId="188"/>
    <cellStyle name="Normal 22" xfId="190"/>
    <cellStyle name="Normal 22 2" xfId="191"/>
    <cellStyle name="Normal 23" xfId="192"/>
    <cellStyle name="Normal 23 2" xfId="197"/>
    <cellStyle name="Normal 23 3" xfId="196"/>
    <cellStyle name="Normal 24" xfId="161"/>
    <cellStyle name="Normal 24 2" xfId="199"/>
    <cellStyle name="Normal 24 3" xfId="198"/>
    <cellStyle name="Normal 25" xfId="194"/>
    <cellStyle name="Normal 25 2" xfId="202"/>
    <cellStyle name="Normal 25 3" xfId="203"/>
    <cellStyle name="Normal 25 3 2" xfId="205"/>
    <cellStyle name="Normal 25 4" xfId="201"/>
    <cellStyle name="Normal 25 5" xfId="206"/>
    <cellStyle name="Normal 25 5 2" xfId="207"/>
    <cellStyle name="Normal 25 6" xfId="208"/>
    <cellStyle name="Normal 25 6 2" xfId="209"/>
    <cellStyle name="Normal 25 7" xfId="210"/>
    <cellStyle name="Normal 25 7 2" xfId="213"/>
    <cellStyle name="Normal 25 7 2 2" xfId="216"/>
    <cellStyle name="Normal 25 7 3" xfId="215"/>
    <cellStyle name="Normal 25 7 3 2" xfId="222"/>
    <cellStyle name="Normal 25 7 4" xfId="226"/>
    <cellStyle name="Normal 25 7 5" xfId="221"/>
    <cellStyle name="Normal 26" xfId="211"/>
    <cellStyle name="Normal 26 2" xfId="214"/>
    <cellStyle name="Normal 26 2 2" xfId="212"/>
    <cellStyle name="Normal 26 3" xfId="224"/>
    <cellStyle name="Normal 26 3 2" xfId="220"/>
    <cellStyle name="Normal 26 4" xfId="227"/>
    <cellStyle name="Normal 26 5" xfId="217"/>
    <cellStyle name="Normal 27" xfId="204"/>
    <cellStyle name="Normal 27 2" xfId="193"/>
    <cellStyle name="Normal 27 2 2" xfId="225"/>
    <cellStyle name="Normal 27 3" xfId="219"/>
    <cellStyle name="Normal 27 4" xfId="218"/>
    <cellStyle name="Normal 28" xfId="223"/>
    <cellStyle name="Normal 3" xfId="43"/>
    <cellStyle name="Normal 3 2" xfId="58"/>
    <cellStyle name="Normal 3 2 2" xfId="59"/>
    <cellStyle name="Normal 3 3" xfId="60"/>
    <cellStyle name="Normal 4" xfId="49"/>
    <cellStyle name="Normal 4 2" xfId="61"/>
    <cellStyle name="Normal 5" xfId="62"/>
    <cellStyle name="Normal 5 2" xfId="63"/>
    <cellStyle name="Normal 5 2 2" xfId="64"/>
    <cellStyle name="Normal 5 3" xfId="65"/>
    <cellStyle name="Normal 6" xfId="66"/>
    <cellStyle name="Normal 7" xfId="67"/>
    <cellStyle name="Normal 7 2" xfId="68"/>
    <cellStyle name="Normal 8" xfId="69"/>
    <cellStyle name="Normal 8 2" xfId="77"/>
    <cellStyle name="Normal 9" xfId="78"/>
    <cellStyle name="Note" xfId="16" builtinId="10" customBuiltin="1"/>
    <cellStyle name="Pourcentage 2" xfId="20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  <cellStyle name="Обычный 2" xfId="70"/>
    <cellStyle name="Обычный 2 2" xfId="71"/>
    <cellStyle name="Обычный 3" xfId="72"/>
    <cellStyle name="Обычный_ALCOA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Xavier Delarbre" refreshedDate="43651.585158564812" createdVersion="4" refreshedVersion="4" minRefreshableVersion="3" recordCount="116">
  <cacheSource type="worksheet">
    <worksheetSource ref="C2:P1048576" sheet="DONNEES"/>
  </cacheSource>
  <cacheFields count="14">
    <cacheField name="CLIENT" numFmtId="0">
      <sharedItems containsBlank="1" count="11">
        <s v="AD PAMIERS"/>
        <s v="OTTO FUCHS"/>
        <s v="FORGITAL"/>
        <s v="SAFRAN OF"/>
        <s v="GATD"/>
        <s v="ROLF KIND"/>
        <s v="ADAMET"/>
        <s v="TRANSPART"/>
        <s v="AEQUS"/>
        <m/>
        <s v="ROLF" u="1"/>
      </sharedItems>
    </cacheField>
    <cacheField name="CDE" numFmtId="0">
      <sharedItems containsBlank="1" containsMixedTypes="1" containsNumber="1" containsInteger="1" minValue="700307" maxValue="4500482782"/>
    </cacheField>
    <cacheField name="DESIGNATION" numFmtId="0">
      <sharedItems containsBlank="1"/>
    </cacheField>
    <cacheField name="DATE" numFmtId="0">
      <sharedItems containsNonDate="0" containsDate="1" containsString="0" containsBlank="1" minDate="2019-01-23T00:00:00" maxDate="2020-10-21T00:00:00"/>
    </cacheField>
    <cacheField name="QTY" numFmtId="0">
      <sharedItems containsBlank="1" containsMixedTypes="1" containsNumber="1" containsInteger="1" minValue="5" maxValue="15280"/>
    </cacheField>
    <cacheField name="ENGAGEMENT" numFmtId="0">
      <sharedItems containsBlank="1"/>
    </cacheField>
    <cacheField name="QUALIF" numFmtId="0">
      <sharedItems containsBlank="1" count="7">
        <s v="DASSAULT"/>
        <s v="BOMBARDIER"/>
        <s v="AMS4928"/>
        <s v="MCC TRUNION"/>
        <s v="SAFRAN"/>
        <s v="AIRBUS"/>
        <m/>
      </sharedItems>
    </cacheField>
    <cacheField name="MAM" numFmtId="0">
      <sharedItems containsString="0" containsBlank="1" containsNumber="1" containsInteger="1" minValue="1000" maxValue="1300"/>
    </cacheField>
    <cacheField name="QTY LINGOT" numFmtId="0">
      <sharedItems containsBlank="1" containsMixedTypes="1" containsNumber="1" minValue="6.5" maxValue="19864"/>
    </cacheField>
    <cacheField name="AR" numFmtId="0">
      <sharedItems containsBlank="1"/>
    </cacheField>
    <cacheField name="STMU" numFmtId="0">
      <sharedItems containsBlank="1"/>
    </cacheField>
    <cacheField name="OF" numFmtId="0">
      <sharedItems containsBlank="1" count="52">
        <s v="XAAC"/>
        <s v="XAAD"/>
        <s v="AEHI"/>
        <s v="AEHL"/>
        <s v="STOCK"/>
        <s v="AEIU"/>
        <s v="ADVB"/>
        <s v="AECB"/>
        <s v="AEFY"/>
        <s v="ADHI ADQC"/>
        <s v="AEGJ"/>
        <s v="AEGY"/>
        <s v="ABDK"/>
        <s v="ABDL"/>
        <m/>
        <s v="ADZS"/>
        <s v="ADZW"/>
        <s v="AEBA"/>
        <s v="AEBB"/>
        <s v="AEFL"/>
        <s v="ABDE"/>
        <s v="A COMMANDER"/>
        <s v="AECT"/>
        <s v="AECR"/>
        <s v="AECS"/>
        <s v="AECU"/>
        <s v="AECV"/>
        <s v="AEIP"/>
        <s v="AEIQ"/>
        <s v="AECW"/>
        <s v="AECX"/>
        <s v="AECY"/>
        <s v="AECZ"/>
        <s v="AEDA"/>
        <s v="AEDB"/>
        <s v="AEDC"/>
        <s v="AEIH"/>
        <s v="AEEQ AEFA"/>
        <s v="LIVRE PART"/>
        <s v="AEHN"/>
        <s v="ADAE"/>
        <s v="ADAF"/>
        <s v="ADAD"/>
        <s v="ADAG"/>
        <s v="ADAH"/>
        <s v="ADAJ"/>
        <s v="ADAL"/>
        <s v="ADAM"/>
        <s v="ADAN"/>
        <s v="AEFI"/>
        <s v="ok" u="1"/>
        <s v="ECOTI" u="1"/>
      </sharedItems>
    </cacheField>
    <cacheField name="TYPE LINGOT" numFmtId="0">
      <sharedItems containsBlank="1" count="3">
        <s v="E"/>
        <s v="U"/>
        <m/>
      </sharedItems>
    </cacheField>
    <cacheField name="ANNE-MOIS" numFmtId="0">
      <sharedItems containsBlank="1" count="18">
        <s v="2019-06"/>
        <s v="2019-07"/>
        <s v="2019-09"/>
        <s v="2019-11"/>
        <s v="2019-10"/>
        <s v="2020-01"/>
        <s v="2019-01"/>
        <s v="2019-02"/>
        <s v="2019-03"/>
        <s v="2019-04"/>
        <s v="2019-05"/>
        <s v="2019-12"/>
        <s v="2019-08"/>
        <s v="2020-02"/>
        <s v="2020-03"/>
        <s v="2020-10"/>
        <s v="2020-0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">
  <r>
    <x v="0"/>
    <s v="T0511LB330"/>
    <s v="TA6V STD DIA 330  UKAD ECOTI"/>
    <d v="2019-06-06T00:00:00"/>
    <n v="2700"/>
    <m/>
    <x v="0"/>
    <n v="1300"/>
    <n v="3510"/>
    <m/>
    <m/>
    <x v="0"/>
    <x v="0"/>
    <x v="0"/>
  </r>
  <r>
    <x v="0"/>
    <s v="T0510LB240B"/>
    <s v="TA6V UKAD ECOTI STD DIA 240"/>
    <d v="2019-07-11T00:00:00"/>
    <n v="2100"/>
    <m/>
    <x v="1"/>
    <n v="1300"/>
    <n v="2730"/>
    <m/>
    <s v="STDI"/>
    <x v="1"/>
    <x v="0"/>
    <x v="1"/>
  </r>
  <r>
    <x v="0"/>
    <s v="T0510LB240B"/>
    <s v="TA6V UKAD ECOTI STD DIA 240"/>
    <d v="2019-09-19T00:00:00"/>
    <n v="2100"/>
    <m/>
    <x v="1"/>
    <n v="1300"/>
    <n v="2730"/>
    <m/>
    <s v="STDI"/>
    <x v="2"/>
    <x v="0"/>
    <x v="2"/>
  </r>
  <r>
    <x v="0"/>
    <s v="T0510LB240B"/>
    <s v="TA6V UKAD ECOTI STD DIA 240"/>
    <d v="2019-09-05T00:00:00"/>
    <n v="4200"/>
    <m/>
    <x v="1"/>
    <n v="1300"/>
    <n v="5460"/>
    <m/>
    <s v="STDI"/>
    <x v="3"/>
    <x v="0"/>
    <x v="2"/>
  </r>
  <r>
    <x v="0"/>
    <s v="T0510LB240B"/>
    <s v="TA6V UKAD ECOTI STD DIA 240"/>
    <d v="2019-11-28T00:00:00"/>
    <n v="4200"/>
    <m/>
    <x v="1"/>
    <n v="1300"/>
    <n v="5460"/>
    <m/>
    <s v="STDI"/>
    <x v="4"/>
    <x v="0"/>
    <x v="3"/>
  </r>
  <r>
    <x v="0"/>
    <s v="T0510LB240B"/>
    <s v="TA6V UKAD ECOTI STD DIA 240"/>
    <d v="2019-10-10T00:00:00"/>
    <n v="4200"/>
    <m/>
    <x v="1"/>
    <n v="1300"/>
    <n v="5460"/>
    <m/>
    <s v="STDI"/>
    <x v="5"/>
    <x v="0"/>
    <x v="4"/>
  </r>
  <r>
    <x v="0"/>
    <s v="T0510LB240B"/>
    <s v="TA6V UKAD ECOTI STD DIA 240"/>
    <d v="2019-11-07T00:00:00"/>
    <n v="4200"/>
    <m/>
    <x v="1"/>
    <n v="1300"/>
    <n v="5460"/>
    <m/>
    <s v="STDI"/>
    <x v="4"/>
    <x v="0"/>
    <x v="3"/>
  </r>
  <r>
    <x v="0"/>
    <s v="T0510LB240B"/>
    <s v="TA6V UKAD ECOTI STD DIA 240"/>
    <d v="2020-01-16T00:00:00"/>
    <n v="4200"/>
    <m/>
    <x v="1"/>
    <n v="1300"/>
    <n v="5460"/>
    <m/>
    <s v="STDI"/>
    <x v="4"/>
    <x v="0"/>
    <x v="5"/>
  </r>
  <r>
    <x v="1"/>
    <s v="4500456871 10"/>
    <s v="Rond Ø145 OTTO FUCHS X 9,87 KG"/>
    <d v="2019-01-23T00:00:00"/>
    <n v="335"/>
    <s v="-"/>
    <x v="2"/>
    <n v="1300"/>
    <n v="435.5"/>
    <s v="SMX"/>
    <s v="?"/>
    <x v="6"/>
    <x v="0"/>
    <x v="6"/>
  </r>
  <r>
    <x v="1"/>
    <s v="4500456871 20"/>
    <s v="Rond Ø145 OTTO FUCHS X 9,87 KG"/>
    <d v="2019-02-06T00:00:00"/>
    <n v="335"/>
    <s v="-"/>
    <x v="2"/>
    <n v="1300"/>
    <n v="435.5"/>
    <s v="SMX"/>
    <s v="?"/>
    <x v="6"/>
    <x v="0"/>
    <x v="7"/>
  </r>
  <r>
    <x v="1"/>
    <s v="4500465108 10"/>
    <s v="Rond Ø145 OTTO FUCHS X 9,87 KG"/>
    <d v="2019-02-13T00:00:00"/>
    <n v="690"/>
    <s v="-"/>
    <x v="2"/>
    <n v="1300"/>
    <n v="897"/>
    <s v="SMX"/>
    <s v="?"/>
    <x v="6"/>
    <x v="0"/>
    <x v="7"/>
  </r>
  <r>
    <x v="1"/>
    <s v="4500456871 30"/>
    <s v="Rond Ø145 OTTO FUCHS X 9,87 KG"/>
    <d v="2019-02-20T00:00:00"/>
    <n v="335"/>
    <s v="-"/>
    <x v="2"/>
    <n v="1300"/>
    <n v="435.5"/>
    <s v="SMX"/>
    <s v="?"/>
    <x v="6"/>
    <x v="0"/>
    <x v="7"/>
  </r>
  <r>
    <x v="1"/>
    <s v="4500456871 40"/>
    <s v="Rond Ø145 OTTO FUCHS X 9,87 KG"/>
    <d v="2019-03-06T00:00:00"/>
    <n v="335"/>
    <s v="-"/>
    <x v="2"/>
    <n v="1300"/>
    <n v="435.5"/>
    <s v="SMX"/>
    <s v="?"/>
    <x v="6"/>
    <x v="0"/>
    <x v="8"/>
  </r>
  <r>
    <x v="1"/>
    <s v="4500465108 20"/>
    <s v="Rond Ø145 OTTO FUCHS X 9,87 KG"/>
    <d v="2019-03-06T00:00:00"/>
    <n v="690"/>
    <s v="-"/>
    <x v="2"/>
    <n v="1300"/>
    <n v="897"/>
    <s v="SMX"/>
    <s v="?"/>
    <x v="6"/>
    <x v="0"/>
    <x v="8"/>
  </r>
  <r>
    <x v="1"/>
    <s v="4500456871 50"/>
    <s v="Rond Ø145 OTTO FUCHS X 9,87 KG"/>
    <d v="2019-03-20T00:00:00"/>
    <n v="335"/>
    <s v="-"/>
    <x v="2"/>
    <n v="1300"/>
    <n v="435.5"/>
    <s v="SMX"/>
    <s v="?"/>
    <x v="6"/>
    <x v="0"/>
    <x v="8"/>
  </r>
  <r>
    <x v="1"/>
    <s v="4500465108 30"/>
    <s v="Rond Ø145 OTTO FUCHS X 9,87 KG"/>
    <d v="2019-03-27T00:00:00"/>
    <n v="690"/>
    <s v="19-02"/>
    <x v="2"/>
    <n v="1300"/>
    <n v="897"/>
    <s v="SMX"/>
    <s v="?"/>
    <x v="7"/>
    <x v="0"/>
    <x v="8"/>
  </r>
  <r>
    <x v="1"/>
    <s v="4500456871 60"/>
    <s v="Rond Ø145 OTTO FUCHS X 9,87 KG"/>
    <d v="2019-04-03T00:00:00"/>
    <n v="335"/>
    <s v="-"/>
    <x v="2"/>
    <n v="1300"/>
    <n v="435.5"/>
    <s v="SMX"/>
    <s v="?"/>
    <x v="7"/>
    <x v="0"/>
    <x v="9"/>
  </r>
  <r>
    <x v="1"/>
    <s v="4500465108 40"/>
    <s v="Rond Ø145 OTTO FUCHS X 9,87 KG"/>
    <d v="2019-05-01T00:00:00"/>
    <n v="690"/>
    <s v="-"/>
    <x v="2"/>
    <n v="1300"/>
    <n v="897"/>
    <s v="SMX"/>
    <s v="?"/>
    <x v="7"/>
    <x v="0"/>
    <x v="10"/>
  </r>
  <r>
    <x v="1"/>
    <s v="4500465108 50"/>
    <s v="Rond Ø145 OTTO FUCHS X 9,87 KG"/>
    <d v="2019-05-22T00:00:00"/>
    <n v="690"/>
    <s v="-"/>
    <x v="2"/>
    <n v="1300"/>
    <n v="897"/>
    <s v="SMX"/>
    <s v="?"/>
    <x v="7"/>
    <x v="0"/>
    <x v="10"/>
  </r>
  <r>
    <x v="1"/>
    <s v="4500465108 60"/>
    <s v="Rond Ø145 OTTO FUCHS X 9,87 KG"/>
    <d v="2019-06-12T00:00:00"/>
    <n v="1380"/>
    <s v="-"/>
    <x v="2"/>
    <n v="1300"/>
    <n v="1794"/>
    <s v="SMX"/>
    <s v="?"/>
    <x v="7"/>
    <x v="0"/>
    <x v="0"/>
  </r>
  <r>
    <x v="1"/>
    <s v="4500465108 70"/>
    <s v="Rond Ø145 OTTO FUCHS X 9,87 KG"/>
    <d v="2019-07-24T00:00:00"/>
    <n v="2070"/>
    <s v="19-19"/>
    <x v="2"/>
    <n v="1300"/>
    <n v="2691"/>
    <s v="SMX"/>
    <s v="?"/>
    <x v="8"/>
    <x v="0"/>
    <x v="1"/>
  </r>
  <r>
    <x v="1"/>
    <s v="4500481154-10"/>
    <s v="Rond Ø145 OTTOFUCHS x 9,73Kg"/>
    <d v="2020-01-03T00:00:00"/>
    <n v="844"/>
    <s v="-"/>
    <x v="2"/>
    <n v="1300"/>
    <n v="1097.2"/>
    <e v="#N/A"/>
    <s v="?"/>
    <x v="8"/>
    <x v="0"/>
    <x v="5"/>
  </r>
  <r>
    <x v="1"/>
    <s v="4500481154-20"/>
    <s v="Rond Ø145 OTTOFUCHS x 9,73Kg"/>
    <d v="2020-01-22T00:00:00"/>
    <n v="641"/>
    <s v="-"/>
    <x v="2"/>
    <n v="1300"/>
    <n v="833.3"/>
    <e v="#N/A"/>
    <s v="?"/>
    <x v="8"/>
    <x v="0"/>
    <x v="5"/>
  </r>
  <r>
    <x v="1"/>
    <s v="4500474626 10"/>
    <s v="Rond Ø120 OTTO FUCHS"/>
    <d v="2019-04-30T00:00:00"/>
    <n v="4442"/>
    <s v="-"/>
    <x v="2"/>
    <n v="1300"/>
    <n v="5774.6"/>
    <s v="SMX"/>
    <s v="?"/>
    <x v="9"/>
    <x v="1"/>
    <x v="9"/>
  </r>
  <r>
    <x v="1"/>
    <s v="4500474626 20"/>
    <s v="Rond Ø120 OTTO FUCHS"/>
    <d v="2019-07-31T00:00:00"/>
    <n v="9416"/>
    <s v="19-17"/>
    <x v="2"/>
    <n v="1300"/>
    <n v="12240.8"/>
    <s v="SMX"/>
    <s v="?"/>
    <x v="10"/>
    <x v="1"/>
    <x v="1"/>
  </r>
  <r>
    <x v="1"/>
    <s v="4500474626 20"/>
    <s v="Rond Ø120 OTTO FUCHS"/>
    <d v="2019-07-31T00:00:00"/>
    <s v="-"/>
    <s v="19-17"/>
    <x v="2"/>
    <n v="1300"/>
    <s v=""/>
    <s v="SMX"/>
    <s v="?"/>
    <x v="11"/>
    <x v="1"/>
    <x v="1"/>
  </r>
  <r>
    <x v="1"/>
    <s v="4500474626 30"/>
    <s v="Rond Ø120 OTTO FUCHS"/>
    <d v="2019-09-25T00:00:00"/>
    <n v="9594"/>
    <s v="19-28"/>
    <x v="2"/>
    <n v="1300"/>
    <n v="12472.2"/>
    <s v="SMX"/>
    <s v="?"/>
    <x v="12"/>
    <x v="1"/>
    <x v="2"/>
  </r>
  <r>
    <x v="1"/>
    <s v="4500474626 30"/>
    <s v="Rond Ø120 OTTO FUCHS"/>
    <d v="2019-09-25T00:00:00"/>
    <s v="-"/>
    <s v="19-28"/>
    <x v="2"/>
    <n v="1300"/>
    <s v=""/>
    <s v="SMX"/>
    <s v="?"/>
    <x v="13"/>
    <x v="1"/>
    <x v="2"/>
  </r>
  <r>
    <x v="1"/>
    <n v="4500482782"/>
    <s v="Rond Ø120 OTTO FUCHS Multiple 1775 mm"/>
    <d v="2019-12-27T00:00:00"/>
    <n v="15280"/>
    <s v="19-38"/>
    <x v="2"/>
    <n v="1300"/>
    <n v="19864"/>
    <s v="SMX"/>
    <s v="?"/>
    <x v="14"/>
    <x v="2"/>
    <x v="11"/>
  </r>
  <r>
    <x v="1"/>
    <n v="4500482782"/>
    <s v="Rond Ø120 OTTO FUCHS Multiple 1775 mm"/>
    <d v="2019-12-27T00:00:00"/>
    <s v="-"/>
    <s v="19-38"/>
    <x v="2"/>
    <n v="1300"/>
    <s v=""/>
    <s v="SMX"/>
    <s v="?"/>
    <x v="14"/>
    <x v="2"/>
    <x v="11"/>
  </r>
  <r>
    <x v="1"/>
    <n v="4500482782"/>
    <s v="Rond Ø120 OTTO FUCHS Multiple 1775 mm"/>
    <d v="2019-12-27T00:00:00"/>
    <s v="-"/>
    <s v="19-38"/>
    <x v="2"/>
    <n v="1300"/>
    <s v=""/>
    <s v="SMX"/>
    <s v="?"/>
    <x v="14"/>
    <x v="2"/>
    <x v="11"/>
  </r>
  <r>
    <x v="0"/>
    <s v="PA23787-2"/>
    <s v="T0518LB330B_4B"/>
    <d v="2019-01-24T00:00:00"/>
    <n v="5500"/>
    <s v="18-45"/>
    <x v="3"/>
    <n v="1300"/>
    <n v="7150"/>
    <s v="100% UKAD"/>
    <s v="STDI"/>
    <x v="15"/>
    <x v="1"/>
    <x v="6"/>
  </r>
  <r>
    <x v="0"/>
    <s v="PA23787-2"/>
    <s v="T0518LB330B_4B"/>
    <d v="2019-01-24T00:00:00"/>
    <n v="5500"/>
    <s v="18-45"/>
    <x v="3"/>
    <n v="1300"/>
    <n v="7150"/>
    <s v="100% UKAD"/>
    <s v="STDI"/>
    <x v="16"/>
    <x v="1"/>
    <x v="6"/>
  </r>
  <r>
    <x v="0"/>
    <s v="PA23786-2"/>
    <s v="T0518LB330B_4B"/>
    <d v="2019-02-07T00:00:00"/>
    <n v="5500"/>
    <s v="19-01"/>
    <x v="3"/>
    <n v="1300"/>
    <n v="7150"/>
    <s v="100% UKAD"/>
    <s v="STDI"/>
    <x v="17"/>
    <x v="1"/>
    <x v="7"/>
  </r>
  <r>
    <x v="0"/>
    <s v="PA23786-2"/>
    <s v="T0518LB330B_4B"/>
    <d v="2019-02-07T00:00:00"/>
    <n v="5500"/>
    <s v="19-01"/>
    <x v="3"/>
    <n v="1300"/>
    <n v="7150"/>
    <s v="100% UKAD"/>
    <s v="STDI"/>
    <x v="18"/>
    <x v="1"/>
    <x v="7"/>
  </r>
  <r>
    <x v="0"/>
    <s v="PA23939-2"/>
    <s v="T0518LB330B_4B"/>
    <d v="2019-05-23T00:00:00"/>
    <n v="5500"/>
    <s v="19-13"/>
    <x v="3"/>
    <n v="1300"/>
    <n v="7150"/>
    <s v="100% UKAD"/>
    <s v="STDI"/>
    <x v="19"/>
    <x v="1"/>
    <x v="10"/>
  </r>
  <r>
    <x v="0"/>
    <s v="PA25347"/>
    <s v="T0518LB330B_4B"/>
    <d v="2019-07-04T00:00:00"/>
    <n v="5500"/>
    <s v="19-27"/>
    <x v="3"/>
    <n v="1300"/>
    <n v="7150"/>
    <s v="100% UKAD"/>
    <s v="STDI"/>
    <x v="20"/>
    <x v="1"/>
    <x v="1"/>
  </r>
  <r>
    <x v="0"/>
    <s v="PA25462"/>
    <s v="T0518LB330B_4B"/>
    <d v="2019-10-03T00:00:00"/>
    <n v="5500"/>
    <s v="19-30"/>
    <x v="3"/>
    <n v="1300"/>
    <n v="7150"/>
    <s v="100% UKAD"/>
    <s v="STDI"/>
    <x v="21"/>
    <x v="1"/>
    <x v="4"/>
  </r>
  <r>
    <x v="2"/>
    <s v="603R.O"/>
    <s v="R330 FORGITAL"/>
    <d v="2019-09-02T00:00:00"/>
    <n v="7850"/>
    <s v="19-22"/>
    <x v="4"/>
    <n v="1300"/>
    <n v="10205"/>
    <e v="#N/A"/>
    <s v="PRI"/>
    <x v="22"/>
    <x v="1"/>
    <x v="2"/>
  </r>
  <r>
    <x v="2"/>
    <s v="603R.O"/>
    <s v="R330 FORGITAL"/>
    <d v="2019-07-29T00:00:00"/>
    <n v="7850"/>
    <s v="19-17"/>
    <x v="4"/>
    <n v="1300"/>
    <n v="10205"/>
    <e v="#N/A"/>
    <s v="PRI"/>
    <x v="23"/>
    <x v="1"/>
    <x v="1"/>
  </r>
  <r>
    <x v="2"/>
    <s v="603R.O"/>
    <s v="R330 FORGITAL"/>
    <d v="2019-07-29T00:00:00"/>
    <s v="-"/>
    <s v="19-17"/>
    <x v="4"/>
    <n v="1300"/>
    <s v=""/>
    <e v="#N/A"/>
    <s v="PRI"/>
    <x v="24"/>
    <x v="1"/>
    <x v="1"/>
  </r>
  <r>
    <x v="2"/>
    <s v="776r.0"/>
    <s v="R330 FORGITAL"/>
    <d v="2019-08-05T00:00:00"/>
    <n v="2616"/>
    <s v="19-22"/>
    <x v="4"/>
    <n v="1300"/>
    <n v="3400.8"/>
    <e v="#N/A"/>
    <s v="PRI"/>
    <x v="25"/>
    <x v="1"/>
    <x v="12"/>
  </r>
  <r>
    <x v="2"/>
    <s v="776r.0"/>
    <s v="R330 FORGITAL"/>
    <d v="2019-09-09T00:00:00"/>
    <n v="2616"/>
    <s v="19-22"/>
    <x v="4"/>
    <n v="1300"/>
    <n v="3400.8"/>
    <e v="#N/A"/>
    <s v="PRI"/>
    <x v="26"/>
    <x v="1"/>
    <x v="2"/>
  </r>
  <r>
    <x v="2"/>
    <s v="804r.0"/>
    <s v="R330 FORGITAL"/>
    <d v="2019-09-27T00:00:00"/>
    <n v="11772"/>
    <s v="19-27"/>
    <x v="4"/>
    <n v="1300"/>
    <n v="15303.6"/>
    <e v="#N/A"/>
    <s v="PRI"/>
    <x v="27"/>
    <x v="1"/>
    <x v="2"/>
  </r>
  <r>
    <x v="2"/>
    <s v="804r.0"/>
    <s v="R330 FORGITAL"/>
    <d v="2019-09-27T00:00:00"/>
    <s v="-"/>
    <s v="19-27"/>
    <x v="4"/>
    <n v="1300"/>
    <s v=""/>
    <e v="#N/A"/>
    <s v="PRI"/>
    <x v="28"/>
    <x v="1"/>
    <x v="2"/>
  </r>
  <r>
    <x v="2"/>
    <s v="804r.0"/>
    <s v="R330 FORGITAL"/>
    <d v="2019-10-11T00:00:00"/>
    <n v="11772"/>
    <s v="19-29"/>
    <x v="4"/>
    <n v="1300"/>
    <n v="15303.6"/>
    <e v="#N/A"/>
    <s v="PRI"/>
    <x v="21"/>
    <x v="1"/>
    <x v="4"/>
  </r>
  <r>
    <x v="2"/>
    <s v="804r.0"/>
    <s v="R330 FORGITAL"/>
    <d v="2019-10-11T00:00:00"/>
    <s v="-"/>
    <s v="19-29"/>
    <x v="4"/>
    <n v="1300"/>
    <s v=""/>
    <e v="#N/A"/>
    <s v="PRI"/>
    <x v="21"/>
    <x v="1"/>
    <x v="4"/>
  </r>
  <r>
    <x v="2"/>
    <s v="804r.0"/>
    <s v="R330 FORGITAL"/>
    <d v="2019-10-31T00:00:00"/>
    <n v="11772"/>
    <s v="19-30"/>
    <x v="4"/>
    <n v="1300"/>
    <n v="15303.6"/>
    <e v="#N/A"/>
    <s v="PRI"/>
    <x v="21"/>
    <x v="1"/>
    <x v="4"/>
  </r>
  <r>
    <x v="2"/>
    <s v="804r.0"/>
    <s v="R330 FORGITAL"/>
    <d v="2019-10-31T00:00:00"/>
    <s v="-"/>
    <s v="19-30"/>
    <x v="4"/>
    <n v="1300"/>
    <s v=""/>
    <e v="#N/A"/>
    <s v="PRI"/>
    <x v="21"/>
    <x v="1"/>
    <x v="4"/>
  </r>
  <r>
    <x v="2"/>
    <s v="804r.0"/>
    <s v="R330 FORGITAL"/>
    <d v="2019-11-15T00:00:00"/>
    <n v="11772"/>
    <s v="19-32"/>
    <x v="4"/>
    <n v="1300"/>
    <n v="15303.6"/>
    <e v="#N/A"/>
    <s v="PRI"/>
    <x v="21"/>
    <x v="1"/>
    <x v="3"/>
  </r>
  <r>
    <x v="2"/>
    <s v="804r.0"/>
    <s v="R330 FORGITAL"/>
    <d v="2019-11-15T00:00:00"/>
    <s v="-"/>
    <s v="19-32"/>
    <x v="4"/>
    <n v="1300"/>
    <s v=""/>
    <e v="#N/A"/>
    <s v="PRI"/>
    <x v="21"/>
    <x v="1"/>
    <x v="3"/>
  </r>
  <r>
    <x v="2"/>
    <s v="804r.0"/>
    <s v="R330 FORGITAL"/>
    <d v="2019-11-29T00:00:00"/>
    <n v="11772"/>
    <s v="19-34"/>
    <x v="4"/>
    <n v="1300"/>
    <n v="15303.6"/>
    <e v="#N/A"/>
    <s v="PRI"/>
    <x v="14"/>
    <x v="2"/>
    <x v="3"/>
  </r>
  <r>
    <x v="2"/>
    <s v="804r.0"/>
    <s v="R330 FORGITAL"/>
    <d v="2019-11-29T00:00:00"/>
    <s v="-"/>
    <s v="19-34"/>
    <x v="4"/>
    <n v="1300"/>
    <s v=""/>
    <e v="#N/A"/>
    <s v="PRI"/>
    <x v="14"/>
    <x v="2"/>
    <x v="3"/>
  </r>
  <r>
    <x v="2"/>
    <s v="804r.0"/>
    <s v="R330 FORGITAL"/>
    <d v="2019-12-13T00:00:00"/>
    <n v="7848"/>
    <s v="19-36"/>
    <x v="4"/>
    <n v="1300"/>
    <n v="10202.4"/>
    <e v="#N/A"/>
    <s v="STDI"/>
    <x v="14"/>
    <x v="2"/>
    <x v="11"/>
  </r>
  <r>
    <x v="2"/>
    <s v="804r.0"/>
    <s v="R330 FORGITAL"/>
    <d v="2019-12-13T00:00:00"/>
    <s v="-"/>
    <s v="19-36"/>
    <x v="4"/>
    <n v="1300"/>
    <s v=""/>
    <e v="#N/A"/>
    <s v="STDI"/>
    <x v="14"/>
    <x v="2"/>
    <x v="11"/>
  </r>
  <r>
    <x v="2"/>
    <s v="806r.0"/>
    <s v="R330 FORGITAL"/>
    <d v="2020-01-08T00:00:00"/>
    <n v="11772"/>
    <s v="19-40"/>
    <x v="4"/>
    <n v="1300"/>
    <n v="15303.6"/>
    <e v="#N/A"/>
    <s v="STDI"/>
    <x v="14"/>
    <x v="2"/>
    <x v="5"/>
  </r>
  <r>
    <x v="2"/>
    <s v="806r.0"/>
    <s v="R330 FORGITAL"/>
    <d v="2020-01-08T00:00:00"/>
    <s v="-"/>
    <s v="19-40"/>
    <x v="4"/>
    <n v="1300"/>
    <s v=""/>
    <e v="#N/A"/>
    <s v="STDI"/>
    <x v="14"/>
    <x v="2"/>
    <x v="5"/>
  </r>
  <r>
    <x v="2"/>
    <s v="806r.0"/>
    <s v="R330 FORGITAL"/>
    <d v="2020-01-22T00:00:00"/>
    <n v="11772"/>
    <s v="19-42"/>
    <x v="4"/>
    <n v="1300"/>
    <n v="15303.6"/>
    <e v="#N/A"/>
    <s v="STDI"/>
    <x v="14"/>
    <x v="2"/>
    <x v="5"/>
  </r>
  <r>
    <x v="2"/>
    <s v="806r.0"/>
    <s v="R330 FORGITAL"/>
    <d v="2020-01-22T00:00:00"/>
    <s v="-"/>
    <s v="19-42"/>
    <x v="4"/>
    <n v="1300"/>
    <s v=""/>
    <e v="#N/A"/>
    <s v="STDI"/>
    <x v="14"/>
    <x v="2"/>
    <x v="5"/>
  </r>
  <r>
    <x v="2"/>
    <s v="806r.0"/>
    <s v="R330 FORGITAL"/>
    <d v="2020-02-05T00:00:00"/>
    <n v="11772"/>
    <s v="19-44"/>
    <x v="4"/>
    <n v="1300"/>
    <n v="15303.6"/>
    <e v="#N/A"/>
    <s v="STDI"/>
    <x v="14"/>
    <x v="2"/>
    <x v="13"/>
  </r>
  <r>
    <x v="2"/>
    <s v="806r.0"/>
    <s v="R330 FORGITAL"/>
    <d v="2020-02-05T00:00:00"/>
    <s v="-"/>
    <s v="19-44"/>
    <x v="4"/>
    <n v="1300"/>
    <s v=""/>
    <e v="#N/A"/>
    <s v="STDI"/>
    <x v="14"/>
    <x v="2"/>
    <x v="13"/>
  </r>
  <r>
    <x v="2"/>
    <s v="806r.0"/>
    <s v="R330 FORGITAL"/>
    <d v="2020-02-19T00:00:00"/>
    <n v="11772"/>
    <s v="19-46"/>
    <x v="4"/>
    <n v="1300"/>
    <n v="15303.6"/>
    <e v="#N/A"/>
    <s v="STDI"/>
    <x v="14"/>
    <x v="2"/>
    <x v="13"/>
  </r>
  <r>
    <x v="2"/>
    <s v="806r.0"/>
    <s v="R330 FORGITAL"/>
    <d v="2020-02-19T00:00:00"/>
    <s v="-"/>
    <s v="19-46"/>
    <x v="4"/>
    <n v="1300"/>
    <s v=""/>
    <e v="#N/A"/>
    <s v="STDI"/>
    <x v="14"/>
    <x v="2"/>
    <x v="13"/>
  </r>
  <r>
    <x v="2"/>
    <s v="806r.0"/>
    <s v="R330 FORGITAL"/>
    <d v="2020-03-04T00:00:00"/>
    <n v="11772"/>
    <s v="19-48"/>
    <x v="4"/>
    <n v="1300"/>
    <n v="15303.6"/>
    <e v="#N/A"/>
    <s v="STDI"/>
    <x v="14"/>
    <x v="2"/>
    <x v="14"/>
  </r>
  <r>
    <x v="2"/>
    <s v="806r.0"/>
    <s v="R330 FORGITAL"/>
    <d v="2020-03-04T00:00:00"/>
    <s v="-"/>
    <s v="19-48"/>
    <x v="4"/>
    <n v="1300"/>
    <s v=""/>
    <e v="#N/A"/>
    <s v="STDI"/>
    <x v="14"/>
    <x v="2"/>
    <x v="14"/>
  </r>
  <r>
    <x v="3"/>
    <s v="19/060"/>
    <s v="R130 SAFRAN"/>
    <d v="2019-10-04T00:00:00"/>
    <n v="3740"/>
    <s v="19-23"/>
    <x v="4"/>
    <n v="1300"/>
    <n v="4862"/>
    <s v="Laminoir"/>
    <s v="STDI"/>
    <x v="29"/>
    <x v="1"/>
    <x v="4"/>
  </r>
  <r>
    <x v="3"/>
    <s v="19/060"/>
    <s v="R134 SAFRAN"/>
    <d v="2019-10-04T00:00:00"/>
    <n v="3740"/>
    <s v="19-23"/>
    <x v="4"/>
    <n v="1300"/>
    <n v="4862"/>
    <s v="Laminoir"/>
    <s v="STDI"/>
    <x v="30"/>
    <x v="1"/>
    <x v="4"/>
  </r>
  <r>
    <x v="3"/>
    <s v="19/060"/>
    <s v="R142 SAFRAN"/>
    <d v="2019-10-04T00:00:00"/>
    <n v="3740"/>
    <s v="19-23"/>
    <x v="4"/>
    <n v="1300"/>
    <n v="4862"/>
    <s v="Laminoir"/>
    <s v="STDI"/>
    <x v="31"/>
    <x v="1"/>
    <x v="4"/>
  </r>
  <r>
    <x v="3"/>
    <s v="19/060"/>
    <s v="R168 SAFRAN"/>
    <d v="2019-10-04T00:00:00"/>
    <n v="3740"/>
    <s v="19-23"/>
    <x v="4"/>
    <n v="1300"/>
    <n v="4862"/>
    <s v="SMX"/>
    <s v="STDI"/>
    <x v="32"/>
    <x v="1"/>
    <x v="4"/>
  </r>
  <r>
    <x v="3"/>
    <s v="19/060"/>
    <s v="R179 SAFRAN"/>
    <d v="2019-10-04T00:00:00"/>
    <n v="3740"/>
    <s v="19-23"/>
    <x v="4"/>
    <n v="1300"/>
    <n v="4862"/>
    <s v="SMX"/>
    <s v="STDI"/>
    <x v="33"/>
    <x v="1"/>
    <x v="4"/>
  </r>
  <r>
    <x v="4"/>
    <s v="P00RD002050"/>
    <s v="250 GATD"/>
    <d v="2019-10-24T00:00:00"/>
    <n v="7000"/>
    <s v="19-25"/>
    <x v="4"/>
    <n v="1300"/>
    <n v="9100"/>
    <m/>
    <s v="STDI"/>
    <x v="34"/>
    <x v="1"/>
    <x v="4"/>
  </r>
  <r>
    <x v="4"/>
    <s v="P00RD002050"/>
    <s v="200 GATD"/>
    <d v="2019-10-24T00:00:00"/>
    <n v="1300"/>
    <s v="19-25"/>
    <x v="4"/>
    <n v="1300"/>
    <n v="1690"/>
    <m/>
    <s v="STDI"/>
    <x v="35"/>
    <x v="1"/>
    <x v="4"/>
  </r>
  <r>
    <x v="5"/>
    <n v="700307"/>
    <s v="Lingot TA6V Structure"/>
    <d v="2019-06-18T00:00:00"/>
    <n v="6000"/>
    <m/>
    <x v="2"/>
    <n v="1000"/>
    <n v="6000"/>
    <m/>
    <s v="STDI"/>
    <x v="36"/>
    <x v="0"/>
    <x v="0"/>
  </r>
  <r>
    <x v="5"/>
    <n v="700307"/>
    <s v="Lingot TA6V Structure"/>
    <d v="2019-09-18T00:00:00"/>
    <n v="6000"/>
    <m/>
    <x v="2"/>
    <n v="1000"/>
    <n v="6000"/>
    <m/>
    <s v="STDI"/>
    <x v="14"/>
    <x v="2"/>
    <x v="2"/>
  </r>
  <r>
    <x v="5"/>
    <n v="700307"/>
    <s v="Lingot TA6V Structure"/>
    <d v="2019-10-18T00:00:00"/>
    <n v="12000"/>
    <m/>
    <x v="2"/>
    <n v="1000"/>
    <n v="12000"/>
    <m/>
    <s v="STDI"/>
    <x v="14"/>
    <x v="2"/>
    <x v="4"/>
  </r>
  <r>
    <x v="6"/>
    <s v="ZD 0002/12/2018"/>
    <s v="Rond Ø200 ADAMET"/>
    <d v="2019-05-27T00:00:00"/>
    <n v="8500"/>
    <m/>
    <x v="2"/>
    <n v="1300"/>
    <n v="11050"/>
    <m/>
    <s v="STDI"/>
    <x v="37"/>
    <x v="0"/>
    <x v="10"/>
  </r>
  <r>
    <x v="7"/>
    <s v="19/A3/038670"/>
    <s v="Rond Ø330 Lgt ECOTI"/>
    <d v="2019-05-31T00:00:00"/>
    <n v="5"/>
    <s v="PCE"/>
    <x v="2"/>
    <n v="1300"/>
    <n v="6.5"/>
    <m/>
    <s v="STDI"/>
    <x v="38"/>
    <x v="0"/>
    <x v="10"/>
  </r>
  <r>
    <x v="7"/>
    <s v="19/A3/038670"/>
    <s v="Rond Ø330 Lgt ECOTI"/>
    <d v="2019-08-30T00:00:00"/>
    <n v="7"/>
    <s v="PCE"/>
    <x v="2"/>
    <n v="1300"/>
    <n v="9.1"/>
    <m/>
    <s v="STDI"/>
    <x v="39"/>
    <x v="0"/>
    <x v="12"/>
  </r>
  <r>
    <x v="7"/>
    <s v="19/A3/038690"/>
    <s v="Plats 220 x 50 TRANSPART"/>
    <d v="2020-10-20T00:00:00"/>
    <n v="50"/>
    <s v="PCE"/>
    <x v="2"/>
    <n v="1300"/>
    <n v="65"/>
    <m/>
    <s v="STDI"/>
    <x v="14"/>
    <x v="2"/>
    <x v="15"/>
  </r>
  <r>
    <x v="0"/>
    <s v=" PA24593"/>
    <s v="TA6V STD DIA 180  UKAD"/>
    <d v="2019-06-06T00:00:00"/>
    <n v="5400"/>
    <m/>
    <x v="5"/>
    <n v="1300"/>
    <n v="7020"/>
    <m/>
    <s v="BETA"/>
    <x v="40"/>
    <x v="1"/>
    <x v="0"/>
  </r>
  <r>
    <x v="0"/>
    <s v=" PA24590"/>
    <s v="TA6V STD DIA 180  UKAD"/>
    <d v="2019-06-13T00:00:00"/>
    <n v="5400"/>
    <m/>
    <x v="5"/>
    <n v="1300"/>
    <n v="7020"/>
    <m/>
    <s v="BETA"/>
    <x v="41"/>
    <x v="1"/>
    <x v="0"/>
  </r>
  <r>
    <x v="0"/>
    <s v=" PA25424"/>
    <s v="TA6V STD DIA 180  UKAD"/>
    <d v="2019-06-20T00:00:00"/>
    <n v="5400"/>
    <m/>
    <x v="5"/>
    <n v="1300"/>
    <n v="7020"/>
    <m/>
    <s v="BETA"/>
    <x v="42"/>
    <x v="1"/>
    <x v="0"/>
  </r>
  <r>
    <x v="0"/>
    <s v=" PA25426"/>
    <s v="TA6V STD DIA 180  UKAD"/>
    <d v="2019-06-27T00:00:00"/>
    <n v="5400"/>
    <m/>
    <x v="5"/>
    <n v="1300"/>
    <n v="7020"/>
    <m/>
    <s v="BETA"/>
    <x v="43"/>
    <x v="1"/>
    <x v="0"/>
  </r>
  <r>
    <x v="0"/>
    <s v=" PA24048"/>
    <s v="TA6V STD DIA 180  UKAD"/>
    <d v="2019-07-04T00:00:00"/>
    <n v="5400"/>
    <m/>
    <x v="5"/>
    <n v="1300"/>
    <n v="7020"/>
    <m/>
    <s v="BETA"/>
    <x v="44"/>
    <x v="1"/>
    <x v="1"/>
  </r>
  <r>
    <x v="0"/>
    <s v=" PA24049"/>
    <s v="TA6V STD DIA 180  UKAD"/>
    <d v="2019-07-18T00:00:00"/>
    <n v="5400"/>
    <m/>
    <x v="5"/>
    <n v="1300"/>
    <n v="7020"/>
    <m/>
    <s v="BETA"/>
    <x v="45"/>
    <x v="1"/>
    <x v="1"/>
  </r>
  <r>
    <x v="0"/>
    <s v=" PA25562"/>
    <s v="TA6V STD DIA 180  UKAD"/>
    <d v="2019-09-05T00:00:00"/>
    <n v="5400"/>
    <m/>
    <x v="5"/>
    <n v="1300"/>
    <n v="7020"/>
    <m/>
    <s v="BETA"/>
    <x v="46"/>
    <x v="1"/>
    <x v="2"/>
  </r>
  <r>
    <x v="0"/>
    <s v=" PA25191"/>
    <s v="TA6V STD DIA 180  UKAD"/>
    <d v="2019-09-12T00:00:00"/>
    <n v="5400"/>
    <m/>
    <x v="5"/>
    <n v="1300"/>
    <n v="7020"/>
    <m/>
    <s v="BETA"/>
    <x v="47"/>
    <x v="1"/>
    <x v="2"/>
  </r>
  <r>
    <x v="0"/>
    <s v=" PA25655"/>
    <s v="TA6V STD DIA 180  UKAD"/>
    <d v="2019-09-12T00:00:00"/>
    <n v="5400"/>
    <m/>
    <x v="5"/>
    <n v="1300"/>
    <n v="7020"/>
    <m/>
    <s v="BETA"/>
    <x v="48"/>
    <x v="1"/>
    <x v="2"/>
  </r>
  <r>
    <x v="0"/>
    <s v=" PA25711"/>
    <s v="TA6V STD DIA 180  UKAD"/>
    <d v="2019-09-19T00:00:00"/>
    <n v="5400"/>
    <m/>
    <x v="5"/>
    <n v="1300"/>
    <n v="7020"/>
    <m/>
    <s v="BETA"/>
    <x v="14"/>
    <x v="2"/>
    <x v="2"/>
  </r>
  <r>
    <x v="0"/>
    <s v=" PA25425"/>
    <s v="TA6V STD DIA 180  UKAD"/>
    <d v="2019-09-26T00:00:00"/>
    <n v="5400"/>
    <m/>
    <x v="5"/>
    <n v="1300"/>
    <n v="7020"/>
    <m/>
    <s v="BETA"/>
    <x v="14"/>
    <x v="2"/>
    <x v="2"/>
  </r>
  <r>
    <x v="0"/>
    <s v=" PA26019"/>
    <s v="TA6V STD DIA 180  UKAD"/>
    <d v="2019-10-03T00:00:00"/>
    <n v="5400"/>
    <m/>
    <x v="5"/>
    <n v="1300"/>
    <n v="7020"/>
    <m/>
    <s v="BETA"/>
    <x v="14"/>
    <x v="2"/>
    <x v="4"/>
  </r>
  <r>
    <x v="0"/>
    <s v=" PA25189"/>
    <s v="TA6V STD DIA 180  UKAD"/>
    <d v="2019-10-10T00:00:00"/>
    <n v="5400"/>
    <m/>
    <x v="5"/>
    <n v="1300"/>
    <n v="7020"/>
    <m/>
    <s v="BETA"/>
    <x v="14"/>
    <x v="2"/>
    <x v="4"/>
  </r>
  <r>
    <x v="0"/>
    <s v=" PA25563"/>
    <s v="TA6V STD DIA 180  UKAD"/>
    <d v="2019-10-17T00:00:00"/>
    <n v="5400"/>
    <m/>
    <x v="5"/>
    <n v="1300"/>
    <n v="7020"/>
    <m/>
    <s v="BETA"/>
    <x v="14"/>
    <x v="2"/>
    <x v="4"/>
  </r>
  <r>
    <x v="0"/>
    <s v=" PA25564"/>
    <s v="TA6V STD DIA 180  UKAD"/>
    <d v="2019-10-24T00:00:00"/>
    <n v="5400"/>
    <m/>
    <x v="5"/>
    <n v="1300"/>
    <n v="7020"/>
    <m/>
    <s v="BETA"/>
    <x v="14"/>
    <x v="2"/>
    <x v="4"/>
  </r>
  <r>
    <x v="0"/>
    <s v=" PA26014"/>
    <s v="TA6V STD DIA 180  UKAD"/>
    <d v="2019-10-31T00:00:00"/>
    <n v="5400"/>
    <m/>
    <x v="5"/>
    <n v="1300"/>
    <n v="7020"/>
    <m/>
    <s v="BETA"/>
    <x v="14"/>
    <x v="2"/>
    <x v="4"/>
  </r>
  <r>
    <x v="0"/>
    <s v=" PA25565"/>
    <s v="TA6V STD DIA 180  UKAD"/>
    <d v="2019-11-07T00:00:00"/>
    <n v="5400"/>
    <s v=""/>
    <x v="5"/>
    <n v="1300"/>
    <n v="7020"/>
    <m/>
    <s v="BETA"/>
    <x v="14"/>
    <x v="2"/>
    <x v="3"/>
  </r>
  <r>
    <x v="0"/>
    <s v=" PA25656"/>
    <s v="TA6V STD DIA 180  UKAD"/>
    <d v="2019-11-15T00:00:00"/>
    <n v="5400"/>
    <s v=""/>
    <x v="5"/>
    <n v="1300"/>
    <n v="7020"/>
    <m/>
    <s v="BETA"/>
    <x v="14"/>
    <x v="2"/>
    <x v="3"/>
  </r>
  <r>
    <x v="0"/>
    <s v=" PA25561"/>
    <s v="TA6V STD DIA 180  UKAD"/>
    <d v="2019-11-28T00:00:00"/>
    <n v="5400"/>
    <s v=""/>
    <x v="5"/>
    <n v="1300"/>
    <n v="7020"/>
    <m/>
    <s v="BETA"/>
    <x v="14"/>
    <x v="2"/>
    <x v="3"/>
  </r>
  <r>
    <x v="0"/>
    <s v=" PA25560"/>
    <s v="TA6V STD DIA 180  UKAD"/>
    <d v="2019-12-05T00:00:00"/>
    <n v="5400"/>
    <s v=""/>
    <x v="5"/>
    <n v="1300"/>
    <n v="7020"/>
    <m/>
    <s v="BETA"/>
    <x v="14"/>
    <x v="2"/>
    <x v="11"/>
  </r>
  <r>
    <x v="0"/>
    <s v=" PA25654"/>
    <s v="TA6V STD DIA 180  UKAD"/>
    <d v="2019-12-12T00:00:00"/>
    <n v="5400"/>
    <s v=""/>
    <x v="5"/>
    <n v="1300"/>
    <n v="7020"/>
    <m/>
    <s v="BETA"/>
    <x v="14"/>
    <x v="2"/>
    <x v="11"/>
  </r>
  <r>
    <x v="8"/>
    <s v="ASAPO/18-19/2070 REV"/>
    <s v="R152,4"/>
    <d v="2019-05-24T00:00:00"/>
    <n v="495"/>
    <m/>
    <x v="2"/>
    <n v="1300"/>
    <n v="643.5"/>
    <m/>
    <s v="STDI"/>
    <x v="49"/>
    <x v="0"/>
    <x v="10"/>
  </r>
  <r>
    <x v="8"/>
    <s v="ASAPO/18-19/2074 REV"/>
    <s v="R152,4"/>
    <d v="2019-06-21T00:00:00"/>
    <n v="495"/>
    <m/>
    <x v="2"/>
    <n v="1300"/>
    <n v="643.5"/>
    <m/>
    <s v="STDI"/>
    <x v="49"/>
    <x v="0"/>
    <x v="0"/>
  </r>
  <r>
    <x v="8"/>
    <s v="ASAPO/18-19/2074 REV"/>
    <s v="R152,4"/>
    <d v="2019-06-21T00:00:00"/>
    <n v="495"/>
    <m/>
    <x v="2"/>
    <n v="1300"/>
    <n v="643.5"/>
    <m/>
    <s v="STDI"/>
    <x v="49"/>
    <x v="0"/>
    <x v="0"/>
  </r>
  <r>
    <x v="8"/>
    <s v="ASAPO/18-19/2074 REV"/>
    <s v="R152,4"/>
    <d v="2019-06-21T00:00:00"/>
    <n v="495"/>
    <m/>
    <x v="2"/>
    <n v="1300"/>
    <n v="643.5"/>
    <m/>
    <s v="STDI"/>
    <x v="49"/>
    <x v="0"/>
    <x v="0"/>
  </r>
  <r>
    <x v="8"/>
    <s v="ASAPO/18-19/2074 REV"/>
    <s v="R152,4"/>
    <d v="2019-06-21T00:00:00"/>
    <n v="495"/>
    <m/>
    <x v="2"/>
    <n v="1300"/>
    <n v="643.5"/>
    <m/>
    <s v="STDI"/>
    <x v="49"/>
    <x v="0"/>
    <x v="0"/>
  </r>
  <r>
    <x v="8"/>
    <s v="ASAPO/19-20/0153"/>
    <s v="R152,4"/>
    <d v="2019-09-05T00:00:00"/>
    <n v="1155"/>
    <m/>
    <x v="2"/>
    <n v="1300"/>
    <n v="1501.5"/>
    <m/>
    <s v="STDI"/>
    <x v="49"/>
    <x v="0"/>
    <x v="2"/>
  </r>
  <r>
    <x v="8"/>
    <s v="ASAPO/18-19/2074 REV"/>
    <s v="R152,4"/>
    <d v="2019-07-05T00:00:00"/>
    <n v="495"/>
    <m/>
    <x v="2"/>
    <n v="1300"/>
    <n v="643.5"/>
    <m/>
    <s v="STDI"/>
    <x v="49"/>
    <x v="0"/>
    <x v="1"/>
  </r>
  <r>
    <x v="8"/>
    <s v="ASAPO/18-19/2074 REV"/>
    <s v="R152,4"/>
    <d v="2019-07-05T00:00:00"/>
    <n v="495"/>
    <m/>
    <x v="2"/>
    <n v="1300"/>
    <n v="643.5"/>
    <m/>
    <s v="STDI"/>
    <x v="49"/>
    <x v="0"/>
    <x v="1"/>
  </r>
  <r>
    <x v="8"/>
    <s v="ASAPO/19-20/0153"/>
    <s v="R152,4"/>
    <d v="2019-10-05T00:00:00"/>
    <n v="1155"/>
    <m/>
    <x v="2"/>
    <n v="1300"/>
    <n v="1501.5"/>
    <m/>
    <s v="STDI"/>
    <x v="14"/>
    <x v="2"/>
    <x v="4"/>
  </r>
  <r>
    <x v="8"/>
    <s v="ASAPO/19-20/0153"/>
    <s v="R152,4"/>
    <d v="2019-11-05T00:00:00"/>
    <n v="1155"/>
    <m/>
    <x v="2"/>
    <n v="1300"/>
    <n v="1501.5"/>
    <m/>
    <s v="STDI"/>
    <x v="14"/>
    <x v="2"/>
    <x v="3"/>
  </r>
  <r>
    <x v="8"/>
    <s v="ASAPO/19-20/0153"/>
    <s v="R152,4"/>
    <d v="2019-12-05T00:00:00"/>
    <n v="1155"/>
    <m/>
    <x v="2"/>
    <n v="1300"/>
    <n v="1501.5"/>
    <m/>
    <s v="STDI"/>
    <x v="14"/>
    <x v="2"/>
    <x v="11"/>
  </r>
  <r>
    <x v="8"/>
    <s v="ASAPO/19-20/0153"/>
    <s v="R152,4"/>
    <d v="2020-01-05T00:00:00"/>
    <n v="1155"/>
    <m/>
    <x v="2"/>
    <n v="1300"/>
    <n v="1501.5"/>
    <m/>
    <s v="STDI"/>
    <x v="14"/>
    <x v="2"/>
    <x v="5"/>
  </r>
  <r>
    <x v="8"/>
    <s v="ASAPO/19-20/0153"/>
    <s v="R152,4"/>
    <d v="2020-02-05T00:00:00"/>
    <n v="1155"/>
    <m/>
    <x v="2"/>
    <n v="1300"/>
    <n v="1501.5"/>
    <m/>
    <s v="STDI"/>
    <x v="14"/>
    <x v="2"/>
    <x v="13"/>
  </r>
  <r>
    <x v="8"/>
    <s v="ASAPO/19-20/0153"/>
    <s v="R152,4"/>
    <d v="2020-03-05T00:00:00"/>
    <n v="1155"/>
    <m/>
    <x v="2"/>
    <n v="1300"/>
    <n v="1501.5"/>
    <m/>
    <s v="STDI"/>
    <x v="14"/>
    <x v="2"/>
    <x v="14"/>
  </r>
  <r>
    <x v="8"/>
    <s v="ASAPO/19-20/0153"/>
    <s v="R152,4"/>
    <d v="2020-04-05T00:00:00"/>
    <n v="1155"/>
    <m/>
    <x v="2"/>
    <n v="1300"/>
    <n v="1501.5"/>
    <m/>
    <s v="STDI"/>
    <x v="14"/>
    <x v="2"/>
    <x v="16"/>
  </r>
  <r>
    <x v="9"/>
    <m/>
    <m/>
    <m/>
    <m/>
    <m/>
    <x v="6"/>
    <m/>
    <m/>
    <m/>
    <m/>
    <x v="14"/>
    <x v="2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4" indent="0" outline="1" outlineData="1" multipleFieldFilters="0">
  <location ref="A4:M19" firstHeaderRow="1" firstDataRow="2" firstDataCol="1" rowPageCount="2" colPageCount="1"/>
  <pivotFields count="14">
    <pivotField axis="axisRow" showAll="0">
      <items count="12">
        <item x="0"/>
        <item x="6"/>
        <item x="2"/>
        <item x="4"/>
        <item x="1"/>
        <item m="1" x="10"/>
        <item x="3"/>
        <item x="7"/>
        <item x="9"/>
        <item x="5"/>
        <item x="8"/>
        <item t="default"/>
      </items>
    </pivotField>
    <pivotField showAll="0"/>
    <pivotField showAll="0"/>
    <pivotField showAll="0"/>
    <pivotField showAll="0"/>
    <pivotField showAll="0"/>
    <pivotField axis="axisRow" showAll="0" defaultSubtotal="0">
      <items count="7">
        <item x="5"/>
        <item x="2"/>
        <item x="1"/>
        <item x="0"/>
        <item x="3"/>
        <item x="4"/>
        <item x="6"/>
      </items>
    </pivotField>
    <pivotField showAll="0" defaultSubtotal="0"/>
    <pivotField dataField="1" showAll="0" defaultSubtotal="0"/>
    <pivotField showAll="0"/>
    <pivotField showAll="0" defaultSubtotal="0"/>
    <pivotField axis="axisPage" multipleItemSelectionAllowed="1" showAll="0">
      <items count="53">
        <item x="20"/>
        <item x="12"/>
        <item x="13"/>
        <item x="6"/>
        <item x="15"/>
        <item x="16"/>
        <item x="17"/>
        <item x="18"/>
        <item x="7"/>
        <item x="23"/>
        <item x="24"/>
        <item x="22"/>
        <item x="25"/>
        <item x="26"/>
        <item x="29"/>
        <item x="30"/>
        <item x="31"/>
        <item x="32"/>
        <item x="33"/>
        <item x="34"/>
        <item x="35"/>
        <item x="37"/>
        <item x="19"/>
        <item x="8"/>
        <item x="10"/>
        <item x="11"/>
        <item x="2"/>
        <item x="3"/>
        <item x="39"/>
        <item x="27"/>
        <item x="28"/>
        <item x="5"/>
        <item m="1" x="51"/>
        <item x="38"/>
        <item m="1" x="50"/>
        <item x="0"/>
        <item x="1"/>
        <item h="1" x="14"/>
        <item x="9"/>
        <item x="40"/>
        <item x="41"/>
        <item x="42"/>
        <item x="43"/>
        <item x="44"/>
        <item x="45"/>
        <item x="46"/>
        <item x="47"/>
        <item x="48"/>
        <item x="36"/>
        <item x="49"/>
        <item h="1" x="4"/>
        <item h="1" x="21"/>
        <item t="default"/>
      </items>
    </pivotField>
    <pivotField axis="axisPage" multipleItemSelectionAllowed="1" showAll="0" defaultSubtotal="0">
      <items count="3">
        <item x="0"/>
        <item h="1" x="1"/>
        <item h="1" x="2"/>
      </items>
    </pivotField>
    <pivotField axis="axisCol" showAll="0">
      <items count="19">
        <item x="6"/>
        <item x="7"/>
        <item x="8"/>
        <item x="9"/>
        <item x="10"/>
        <item x="0"/>
        <item x="1"/>
        <item x="12"/>
        <item x="2"/>
        <item x="4"/>
        <item x="3"/>
        <item x="11"/>
        <item x="5"/>
        <item x="13"/>
        <item x="14"/>
        <item x="15"/>
        <item x="17"/>
        <item x="16"/>
        <item t="default"/>
      </items>
    </pivotField>
  </pivotFields>
  <rowFields count="2">
    <field x="0"/>
    <field x="6"/>
  </rowFields>
  <rowItems count="14">
    <i>
      <x/>
    </i>
    <i r="1">
      <x v="2"/>
    </i>
    <i r="1">
      <x v="3"/>
    </i>
    <i>
      <x v="1"/>
    </i>
    <i r="1">
      <x v="1"/>
    </i>
    <i>
      <x v="4"/>
    </i>
    <i r="1">
      <x v="1"/>
    </i>
    <i>
      <x v="7"/>
    </i>
    <i r="1">
      <x v="1"/>
    </i>
    <i>
      <x v="9"/>
    </i>
    <i r="1">
      <x v="1"/>
    </i>
    <i>
      <x v="10"/>
    </i>
    <i r="1">
      <x v="1"/>
    </i>
    <i t="grand">
      <x/>
    </i>
  </rowItems>
  <colFields count="1">
    <field x="1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2"/>
    </i>
    <i t="grand">
      <x/>
    </i>
  </colItems>
  <pageFields count="2">
    <pageField fld="11" hier="-1"/>
    <pageField fld="12" hier="-1"/>
  </pageFields>
  <dataFields count="1">
    <dataField name="Somme de QTY LINGOT" fld="8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L19" firstHeaderRow="1" firstDataRow="2" firstDataCol="1" rowPageCount="1" colPageCount="1"/>
  <pivotFields count="14">
    <pivotField axis="axisRow" showAll="0" defaultSubtotal="0">
      <items count="11">
        <item x="0"/>
        <item x="6"/>
        <item x="2"/>
        <item x="4"/>
        <item x="1"/>
        <item m="1" x="10"/>
        <item x="3"/>
        <item x="7"/>
        <item x="9"/>
        <item x="5"/>
        <item x="8"/>
      </items>
    </pivotField>
    <pivotField showAll="0"/>
    <pivotField showAll="0"/>
    <pivotField showAll="0"/>
    <pivotField showAll="0"/>
    <pivotField showAll="0"/>
    <pivotField axis="axisRow" showAll="0" defaultSubtotal="0">
      <items count="7">
        <item x="5"/>
        <item x="2"/>
        <item x="1"/>
        <item x="0"/>
        <item x="3"/>
        <item x="4"/>
        <item x="6"/>
      </items>
    </pivotField>
    <pivotField showAll="0" defaultSubtotal="0"/>
    <pivotField dataField="1" showAll="0" defaultSubtotal="0"/>
    <pivotField showAll="0"/>
    <pivotField showAll="0" defaultSubtotal="0"/>
    <pivotField axis="axisPage" multipleItemSelectionAllowed="1" showAll="0">
      <items count="53">
        <item h="1" x="20"/>
        <item h="1" x="12"/>
        <item h="1" x="13"/>
        <item h="1" x="6"/>
        <item h="1" x="15"/>
        <item h="1" x="16"/>
        <item h="1" x="17"/>
        <item h="1" x="18"/>
        <item h="1" x="7"/>
        <item h="1" x="23"/>
        <item h="1" x="24"/>
        <item h="1" x="22"/>
        <item h="1" x="25"/>
        <item h="1" x="26"/>
        <item h="1" x="29"/>
        <item h="1" x="30"/>
        <item h="1" x="31"/>
        <item h="1" x="32"/>
        <item h="1" x="33"/>
        <item h="1" x="34"/>
        <item h="1" x="35"/>
        <item h="1" x="37"/>
        <item h="1" x="19"/>
        <item h="1" x="8"/>
        <item h="1" x="10"/>
        <item h="1" x="11"/>
        <item h="1" x="2"/>
        <item h="1" x="3"/>
        <item h="1" x="39"/>
        <item h="1" x="27"/>
        <item h="1" x="28"/>
        <item h="1" x="5"/>
        <item h="1" m="1" x="51"/>
        <item h="1" x="38"/>
        <item h="1" m="1" x="50"/>
        <item h="1" x="0"/>
        <item h="1" x="1"/>
        <item x="14"/>
        <item h="1" x="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36"/>
        <item h="1" x="49"/>
        <item h="1" x="4"/>
        <item h="1" x="21"/>
        <item t="default"/>
      </items>
    </pivotField>
    <pivotField showAll="0" defaultSubtotal="0"/>
    <pivotField axis="axisCol" showAll="0">
      <items count="19">
        <item x="6"/>
        <item x="7"/>
        <item x="8"/>
        <item x="9"/>
        <item x="10"/>
        <item x="0"/>
        <item x="1"/>
        <item x="12"/>
        <item x="2"/>
        <item x="4"/>
        <item x="3"/>
        <item x="11"/>
        <item x="5"/>
        <item x="13"/>
        <item x="14"/>
        <item x="15"/>
        <item x="17"/>
        <item x="16"/>
        <item t="default"/>
      </items>
    </pivotField>
  </pivotFields>
  <rowFields count="2">
    <field x="0"/>
    <field x="6"/>
  </rowFields>
  <rowItems count="15">
    <i>
      <x/>
    </i>
    <i r="1">
      <x/>
    </i>
    <i>
      <x v="2"/>
    </i>
    <i r="1">
      <x v="5"/>
    </i>
    <i>
      <x v="4"/>
    </i>
    <i r="1">
      <x v="1"/>
    </i>
    <i>
      <x v="7"/>
    </i>
    <i r="1">
      <x v="1"/>
    </i>
    <i>
      <x v="8"/>
    </i>
    <i r="1">
      <x v="6"/>
    </i>
    <i>
      <x v="9"/>
    </i>
    <i r="1">
      <x v="1"/>
    </i>
    <i>
      <x v="10"/>
    </i>
    <i r="1">
      <x v="1"/>
    </i>
    <i t="grand">
      <x/>
    </i>
  </rowItems>
  <colFields count="1">
    <field x="13"/>
  </colFields>
  <colItems count="11"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pageFields count="1">
    <pageField fld="11" hier="-1"/>
  </pageFields>
  <dataFields count="1">
    <dataField name="Somme de QTY LINGOT" fld="8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B1" workbookViewId="0">
      <selection activeCell="F22" sqref="F22"/>
    </sheetView>
  </sheetViews>
  <sheetFormatPr baseColWidth="10" defaultRowHeight="15" x14ac:dyDescent="0.25"/>
  <cols>
    <col min="1" max="1" width="21.85546875" style="5" bestFit="1" customWidth="1"/>
    <col min="2" max="2" width="23.85546875" style="5" bestFit="1" customWidth="1"/>
    <col min="3" max="5" width="7.7109375" style="5" bestFit="1" customWidth="1"/>
    <col min="6" max="12" width="7.7109375" style="5" customWidth="1"/>
    <col min="13" max="14" width="12.5703125" style="5" bestFit="1" customWidth="1"/>
    <col min="15" max="17" width="7.7109375" style="5" customWidth="1"/>
    <col min="18" max="18" width="6.28515625" style="5" customWidth="1"/>
    <col min="19" max="19" width="12.5703125" style="5" bestFit="1" customWidth="1"/>
    <col min="20" max="16384" width="11.42578125" style="5"/>
  </cols>
  <sheetData>
    <row r="1" spans="1:13" x14ac:dyDescent="0.25">
      <c r="A1" s="35" t="s">
        <v>129</v>
      </c>
      <c r="B1" s="34" t="s">
        <v>152</v>
      </c>
    </row>
    <row r="2" spans="1:13" x14ac:dyDescent="0.25">
      <c r="A2" s="35" t="s">
        <v>233</v>
      </c>
      <c r="B2" s="34" t="s">
        <v>234</v>
      </c>
    </row>
    <row r="3" spans="1:13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x14ac:dyDescent="0.25">
      <c r="A4" s="35" t="s">
        <v>194</v>
      </c>
      <c r="B4" s="35" t="s">
        <v>135</v>
      </c>
      <c r="C4"/>
      <c r="D4"/>
      <c r="E4"/>
      <c r="F4"/>
      <c r="G4"/>
      <c r="H4"/>
      <c r="I4"/>
      <c r="J4"/>
      <c r="K4"/>
      <c r="L4"/>
      <c r="M4"/>
    </row>
    <row r="5" spans="1:13" x14ac:dyDescent="0.25">
      <c r="A5" s="35" t="s">
        <v>132</v>
      </c>
      <c r="B5" s="34" t="s">
        <v>136</v>
      </c>
      <c r="C5" s="34" t="s">
        <v>137</v>
      </c>
      <c r="D5" s="34" t="s">
        <v>248</v>
      </c>
      <c r="E5" s="34" t="s">
        <v>138</v>
      </c>
      <c r="F5" s="34" t="s">
        <v>139</v>
      </c>
      <c r="G5" s="34" t="s">
        <v>140</v>
      </c>
      <c r="H5" s="34" t="s">
        <v>141</v>
      </c>
      <c r="I5" s="34" t="s">
        <v>142</v>
      </c>
      <c r="J5" s="34" t="s">
        <v>143</v>
      </c>
      <c r="K5" s="34" t="s">
        <v>144</v>
      </c>
      <c r="L5" s="34" t="s">
        <v>147</v>
      </c>
      <c r="M5" s="34" t="s">
        <v>134</v>
      </c>
    </row>
    <row r="6" spans="1:13" x14ac:dyDescent="0.25">
      <c r="A6" s="37" t="s">
        <v>42</v>
      </c>
      <c r="B6" s="36"/>
      <c r="C6" s="36"/>
      <c r="D6" s="36"/>
      <c r="E6" s="36"/>
      <c r="F6" s="36"/>
      <c r="G6" s="36">
        <v>3510</v>
      </c>
      <c r="H6" s="36">
        <v>2730</v>
      </c>
      <c r="I6" s="36"/>
      <c r="J6" s="36">
        <v>8190</v>
      </c>
      <c r="K6" s="36">
        <v>5460</v>
      </c>
      <c r="L6" s="36"/>
      <c r="M6" s="36">
        <v>19890</v>
      </c>
    </row>
    <row r="7" spans="1:13" x14ac:dyDescent="0.25">
      <c r="A7" s="4" t="s">
        <v>186</v>
      </c>
      <c r="B7" s="36"/>
      <c r="C7" s="36"/>
      <c r="D7" s="36"/>
      <c r="E7" s="36"/>
      <c r="F7" s="36"/>
      <c r="G7" s="36"/>
      <c r="H7" s="36">
        <v>2730</v>
      </c>
      <c r="I7" s="36"/>
      <c r="J7" s="36">
        <v>8190</v>
      </c>
      <c r="K7" s="36">
        <v>5460</v>
      </c>
      <c r="L7" s="36"/>
      <c r="M7" s="36">
        <v>16380</v>
      </c>
    </row>
    <row r="8" spans="1:13" x14ac:dyDescent="0.25">
      <c r="A8" s="4" t="s">
        <v>185</v>
      </c>
      <c r="B8" s="36"/>
      <c r="C8" s="36"/>
      <c r="D8" s="36"/>
      <c r="E8" s="36"/>
      <c r="F8" s="36"/>
      <c r="G8" s="36">
        <v>3510</v>
      </c>
      <c r="H8" s="36"/>
      <c r="I8" s="36"/>
      <c r="J8" s="36"/>
      <c r="K8" s="36"/>
      <c r="L8" s="36"/>
      <c r="M8" s="36">
        <v>3510</v>
      </c>
    </row>
    <row r="9" spans="1:13" x14ac:dyDescent="0.25">
      <c r="A9" s="37" t="s">
        <v>106</v>
      </c>
      <c r="B9" s="36"/>
      <c r="C9" s="36"/>
      <c r="D9" s="36"/>
      <c r="E9" s="36"/>
      <c r="F9" s="36">
        <v>11050</v>
      </c>
      <c r="G9" s="36"/>
      <c r="H9" s="36"/>
      <c r="I9" s="36"/>
      <c r="J9" s="36"/>
      <c r="K9" s="36"/>
      <c r="L9" s="36"/>
      <c r="M9" s="36">
        <v>11050</v>
      </c>
    </row>
    <row r="10" spans="1:13" x14ac:dyDescent="0.25">
      <c r="A10" s="4" t="s">
        <v>191</v>
      </c>
      <c r="B10" s="36"/>
      <c r="C10" s="36"/>
      <c r="D10" s="36"/>
      <c r="E10" s="36"/>
      <c r="F10" s="36">
        <v>11050</v>
      </c>
      <c r="G10" s="36"/>
      <c r="H10" s="36"/>
      <c r="I10" s="36"/>
      <c r="J10" s="36"/>
      <c r="K10" s="36"/>
      <c r="L10" s="36"/>
      <c r="M10" s="36">
        <v>11050</v>
      </c>
    </row>
    <row r="11" spans="1:13" x14ac:dyDescent="0.25">
      <c r="A11" s="37" t="s">
        <v>5</v>
      </c>
      <c r="B11" s="36">
        <v>435.5</v>
      </c>
      <c r="C11" s="36">
        <v>1768</v>
      </c>
      <c r="D11" s="36">
        <v>2665</v>
      </c>
      <c r="E11" s="36">
        <v>435.5</v>
      </c>
      <c r="F11" s="36">
        <v>1794</v>
      </c>
      <c r="G11" s="36">
        <v>1794</v>
      </c>
      <c r="H11" s="36">
        <v>2691</v>
      </c>
      <c r="I11" s="36"/>
      <c r="J11" s="36"/>
      <c r="K11" s="36"/>
      <c r="L11" s="36">
        <v>1930.5</v>
      </c>
      <c r="M11" s="36">
        <v>13513.5</v>
      </c>
    </row>
    <row r="12" spans="1:13" x14ac:dyDescent="0.25">
      <c r="A12" s="4" t="s">
        <v>191</v>
      </c>
      <c r="B12" s="36">
        <v>435.5</v>
      </c>
      <c r="C12" s="36">
        <v>1768</v>
      </c>
      <c r="D12" s="36">
        <v>2665</v>
      </c>
      <c r="E12" s="36">
        <v>435.5</v>
      </c>
      <c r="F12" s="36">
        <v>1794</v>
      </c>
      <c r="G12" s="36">
        <v>1794</v>
      </c>
      <c r="H12" s="36">
        <v>2691</v>
      </c>
      <c r="I12" s="36"/>
      <c r="J12" s="36"/>
      <c r="K12" s="36"/>
      <c r="L12" s="36">
        <v>1930.5</v>
      </c>
      <c r="M12" s="36">
        <v>13513.5</v>
      </c>
    </row>
    <row r="13" spans="1:13" x14ac:dyDescent="0.25">
      <c r="A13" s="37" t="s">
        <v>110</v>
      </c>
      <c r="B13" s="36"/>
      <c r="C13" s="36"/>
      <c r="D13" s="36"/>
      <c r="E13" s="36"/>
      <c r="F13" s="36">
        <v>6.5</v>
      </c>
      <c r="G13" s="36"/>
      <c r="H13" s="36"/>
      <c r="I13" s="36">
        <v>9.1</v>
      </c>
      <c r="J13" s="36"/>
      <c r="K13" s="36"/>
      <c r="L13" s="36"/>
      <c r="M13" s="36">
        <v>15.6</v>
      </c>
    </row>
    <row r="14" spans="1:13" x14ac:dyDescent="0.25">
      <c r="A14" s="4" t="s">
        <v>191</v>
      </c>
      <c r="B14" s="36"/>
      <c r="C14" s="36"/>
      <c r="D14" s="36"/>
      <c r="E14" s="36"/>
      <c r="F14" s="36">
        <v>6.5</v>
      </c>
      <c r="G14" s="36"/>
      <c r="H14" s="36"/>
      <c r="I14" s="36">
        <v>9.1</v>
      </c>
      <c r="J14" s="36"/>
      <c r="K14" s="36"/>
      <c r="L14" s="36"/>
      <c r="M14" s="36">
        <v>15.6</v>
      </c>
    </row>
    <row r="15" spans="1:13" x14ac:dyDescent="0.25">
      <c r="A15" s="37" t="s">
        <v>189</v>
      </c>
      <c r="B15" s="36"/>
      <c r="C15" s="36"/>
      <c r="D15" s="36"/>
      <c r="E15" s="36"/>
      <c r="F15" s="36"/>
      <c r="G15" s="36">
        <v>6000</v>
      </c>
      <c r="H15" s="36"/>
      <c r="I15" s="36"/>
      <c r="J15" s="36"/>
      <c r="K15" s="36"/>
      <c r="L15" s="36"/>
      <c r="M15" s="36">
        <v>6000</v>
      </c>
    </row>
    <row r="16" spans="1:13" x14ac:dyDescent="0.25">
      <c r="A16" s="4" t="s">
        <v>191</v>
      </c>
      <c r="B16" s="36"/>
      <c r="C16" s="36"/>
      <c r="D16" s="36"/>
      <c r="E16" s="36"/>
      <c r="F16" s="36"/>
      <c r="G16" s="36">
        <v>6000</v>
      </c>
      <c r="H16" s="36"/>
      <c r="I16" s="36"/>
      <c r="J16" s="36"/>
      <c r="K16" s="36"/>
      <c r="L16" s="36"/>
      <c r="M16" s="36">
        <v>6000</v>
      </c>
    </row>
    <row r="17" spans="1:13" x14ac:dyDescent="0.25">
      <c r="A17" s="37" t="s">
        <v>236</v>
      </c>
      <c r="B17" s="36"/>
      <c r="C17" s="36"/>
      <c r="D17" s="36"/>
      <c r="E17" s="36"/>
      <c r="F17" s="36">
        <v>643.5</v>
      </c>
      <c r="G17" s="36">
        <v>2574</v>
      </c>
      <c r="H17" s="36">
        <v>1287</v>
      </c>
      <c r="I17" s="36"/>
      <c r="J17" s="36">
        <v>1501.5</v>
      </c>
      <c r="K17" s="36"/>
      <c r="L17" s="36"/>
      <c r="M17" s="36">
        <v>6006</v>
      </c>
    </row>
    <row r="18" spans="1:13" x14ac:dyDescent="0.25">
      <c r="A18" s="4" t="s">
        <v>191</v>
      </c>
      <c r="B18" s="36"/>
      <c r="C18" s="36"/>
      <c r="D18" s="36"/>
      <c r="E18" s="36"/>
      <c r="F18" s="36">
        <v>643.5</v>
      </c>
      <c r="G18" s="36">
        <v>2574</v>
      </c>
      <c r="H18" s="36">
        <v>1287</v>
      </c>
      <c r="I18" s="36"/>
      <c r="J18" s="36">
        <v>1501.5</v>
      </c>
      <c r="K18" s="36"/>
      <c r="L18" s="36"/>
      <c r="M18" s="36">
        <v>6006</v>
      </c>
    </row>
    <row r="19" spans="1:13" x14ac:dyDescent="0.25">
      <c r="A19" s="37" t="s">
        <v>134</v>
      </c>
      <c r="B19" s="36">
        <v>435.5</v>
      </c>
      <c r="C19" s="36">
        <v>1768</v>
      </c>
      <c r="D19" s="36">
        <v>2665</v>
      </c>
      <c r="E19" s="36">
        <v>435.5</v>
      </c>
      <c r="F19" s="36">
        <v>13494</v>
      </c>
      <c r="G19" s="36">
        <v>13878</v>
      </c>
      <c r="H19" s="36">
        <v>6708</v>
      </c>
      <c r="I19" s="36">
        <v>9.1</v>
      </c>
      <c r="J19" s="36">
        <v>9691.5</v>
      </c>
      <c r="K19" s="36">
        <v>5460</v>
      </c>
      <c r="L19" s="36">
        <v>1930.5</v>
      </c>
      <c r="M19" s="36">
        <v>56475.1</v>
      </c>
    </row>
    <row r="20" spans="1:13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C30" sqref="C30"/>
    </sheetView>
  </sheetViews>
  <sheetFormatPr baseColWidth="10" defaultRowHeight="15" x14ac:dyDescent="0.25"/>
  <cols>
    <col min="1" max="1" width="21.85546875" bestFit="1" customWidth="1"/>
    <col min="2" max="2" width="23.85546875" bestFit="1" customWidth="1"/>
    <col min="3" max="5" width="8" customWidth="1"/>
    <col min="6" max="6" width="8" bestFit="1" customWidth="1"/>
    <col min="7" max="7" width="8" customWidth="1"/>
    <col min="8" max="8" width="8" bestFit="1" customWidth="1"/>
    <col min="9" max="9" width="7.7109375" customWidth="1"/>
    <col min="10" max="10" width="6.28515625" bestFit="1" customWidth="1"/>
    <col min="11" max="11" width="7.7109375" bestFit="1" customWidth="1"/>
    <col min="12" max="14" width="12.5703125" bestFit="1" customWidth="1"/>
    <col min="15" max="17" width="7.7109375" customWidth="1"/>
    <col min="18" max="18" width="6.28515625" customWidth="1"/>
    <col min="19" max="19" width="12.5703125" bestFit="1" customWidth="1"/>
  </cols>
  <sheetData>
    <row r="1" spans="1:12" x14ac:dyDescent="0.25">
      <c r="A1" s="35" t="s">
        <v>129</v>
      </c>
      <c r="B1" s="34" t="s">
        <v>133</v>
      </c>
    </row>
    <row r="3" spans="1:12" x14ac:dyDescent="0.25">
      <c r="A3" s="35" t="s">
        <v>194</v>
      </c>
      <c r="B3" s="35" t="s">
        <v>135</v>
      </c>
    </row>
    <row r="4" spans="1:12" x14ac:dyDescent="0.25">
      <c r="A4" s="35" t="s">
        <v>132</v>
      </c>
      <c r="B4" s="34" t="s">
        <v>143</v>
      </c>
      <c r="C4" s="34" t="s">
        <v>144</v>
      </c>
      <c r="D4" s="34" t="s">
        <v>145</v>
      </c>
      <c r="E4" s="34" t="s">
        <v>146</v>
      </c>
      <c r="F4" s="34" t="s">
        <v>147</v>
      </c>
      <c r="G4" s="34" t="s">
        <v>148</v>
      </c>
      <c r="H4" s="34" t="s">
        <v>149</v>
      </c>
      <c r="I4" s="34" t="s">
        <v>150</v>
      </c>
      <c r="J4" s="34" t="s">
        <v>133</v>
      </c>
      <c r="K4" s="34" t="s">
        <v>242</v>
      </c>
      <c r="L4" s="34" t="s">
        <v>134</v>
      </c>
    </row>
    <row r="5" spans="1:12" x14ac:dyDescent="0.25">
      <c r="A5" s="37" t="s">
        <v>42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x14ac:dyDescent="0.25">
      <c r="A6" s="4" t="s">
        <v>190</v>
      </c>
      <c r="B6" s="36">
        <v>14040</v>
      </c>
      <c r="C6" s="36">
        <v>35100</v>
      </c>
      <c r="D6" s="36">
        <v>21060</v>
      </c>
      <c r="E6" s="36">
        <v>14040</v>
      </c>
      <c r="F6" s="36"/>
      <c r="G6" s="36"/>
      <c r="H6" s="36"/>
      <c r="I6" s="36"/>
      <c r="J6" s="36"/>
      <c r="K6" s="36"/>
      <c r="L6" s="36">
        <v>84240</v>
      </c>
    </row>
    <row r="7" spans="1:12" x14ac:dyDescent="0.25">
      <c r="A7" s="37" t="s">
        <v>61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x14ac:dyDescent="0.25">
      <c r="A8" s="4" t="s">
        <v>188</v>
      </c>
      <c r="B8" s="36"/>
      <c r="C8" s="36"/>
      <c r="D8" s="36">
        <v>15303.6</v>
      </c>
      <c r="E8" s="36">
        <v>10202.4</v>
      </c>
      <c r="F8" s="36">
        <v>30607.200000000001</v>
      </c>
      <c r="G8" s="36">
        <v>30607.200000000001</v>
      </c>
      <c r="H8" s="36">
        <v>15303.6</v>
      </c>
      <c r="I8" s="36"/>
      <c r="J8" s="36"/>
      <c r="K8" s="36"/>
      <c r="L8" s="36">
        <v>102024</v>
      </c>
    </row>
    <row r="9" spans="1:12" x14ac:dyDescent="0.25">
      <c r="A9" s="37" t="s">
        <v>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x14ac:dyDescent="0.25">
      <c r="A10" s="4" t="s">
        <v>191</v>
      </c>
      <c r="B10" s="36"/>
      <c r="C10" s="36"/>
      <c r="D10" s="36"/>
      <c r="E10" s="36">
        <v>19864</v>
      </c>
      <c r="F10" s="36"/>
      <c r="G10" s="36"/>
      <c r="H10" s="36"/>
      <c r="I10" s="36"/>
      <c r="J10" s="36"/>
      <c r="K10" s="36"/>
      <c r="L10" s="36">
        <v>19864</v>
      </c>
    </row>
    <row r="11" spans="1:12" x14ac:dyDescent="0.25">
      <c r="A11" s="37" t="s">
        <v>110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x14ac:dyDescent="0.25">
      <c r="A12" s="4" t="s">
        <v>191</v>
      </c>
      <c r="B12" s="36"/>
      <c r="C12" s="36"/>
      <c r="D12" s="36"/>
      <c r="E12" s="36"/>
      <c r="F12" s="36"/>
      <c r="G12" s="36"/>
      <c r="H12" s="36"/>
      <c r="I12" s="36">
        <v>65</v>
      </c>
      <c r="J12" s="36"/>
      <c r="K12" s="36"/>
      <c r="L12" s="36">
        <v>65</v>
      </c>
    </row>
    <row r="13" spans="1:12" x14ac:dyDescent="0.25">
      <c r="A13" s="37" t="s">
        <v>133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4" t="s">
        <v>133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 t="s">
        <v>189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4" t="s">
        <v>191</v>
      </c>
      <c r="B16" s="36">
        <v>6000</v>
      </c>
      <c r="C16" s="36">
        <v>12000</v>
      </c>
      <c r="D16" s="36"/>
      <c r="E16" s="36"/>
      <c r="F16" s="36"/>
      <c r="G16" s="36"/>
      <c r="H16" s="36"/>
      <c r="I16" s="36"/>
      <c r="J16" s="36"/>
      <c r="K16" s="36"/>
      <c r="L16" s="36">
        <v>18000</v>
      </c>
    </row>
    <row r="17" spans="1:12" x14ac:dyDescent="0.25">
      <c r="A17" s="37" t="s">
        <v>236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x14ac:dyDescent="0.25">
      <c r="A18" s="4" t="s">
        <v>191</v>
      </c>
      <c r="B18" s="36"/>
      <c r="C18" s="36">
        <v>1501.5</v>
      </c>
      <c r="D18" s="36">
        <v>1501.5</v>
      </c>
      <c r="E18" s="36">
        <v>1501.5</v>
      </c>
      <c r="F18" s="36">
        <v>1501.5</v>
      </c>
      <c r="G18" s="36">
        <v>1501.5</v>
      </c>
      <c r="H18" s="36">
        <v>1501.5</v>
      </c>
      <c r="I18" s="36"/>
      <c r="J18" s="36"/>
      <c r="K18" s="36">
        <v>1501.5</v>
      </c>
      <c r="L18" s="36">
        <v>10510.5</v>
      </c>
    </row>
    <row r="19" spans="1:12" x14ac:dyDescent="0.25">
      <c r="A19" s="37" t="s">
        <v>134</v>
      </c>
      <c r="B19" s="36">
        <v>20040</v>
      </c>
      <c r="C19" s="36">
        <v>48601.5</v>
      </c>
      <c r="D19" s="36">
        <v>37865.1</v>
      </c>
      <c r="E19" s="36">
        <v>45607.9</v>
      </c>
      <c r="F19" s="36">
        <v>32108.7</v>
      </c>
      <c r="G19" s="36">
        <v>32108.7</v>
      </c>
      <c r="H19" s="36">
        <v>16805.099999999999</v>
      </c>
      <c r="I19" s="36">
        <v>65</v>
      </c>
      <c r="J19" s="36"/>
      <c r="K19" s="36">
        <v>1501.5</v>
      </c>
      <c r="L19" s="36">
        <v>234703.5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17"/>
  <sheetViews>
    <sheetView topLeftCell="D79" workbookViewId="0">
      <selection activeCell="I101" sqref="I101"/>
    </sheetView>
  </sheetViews>
  <sheetFormatPr baseColWidth="10" defaultRowHeight="15" x14ac:dyDescent="0.25"/>
  <cols>
    <col min="4" max="4" width="22.85546875" customWidth="1"/>
    <col min="5" max="5" width="38.85546875" bestFit="1" customWidth="1"/>
    <col min="7" max="7" width="13.85546875" customWidth="1"/>
    <col min="9" max="9" width="17.5703125" customWidth="1"/>
    <col min="10" max="10" width="11.42578125" customWidth="1"/>
    <col min="11" max="11" width="11.42578125" style="5" customWidth="1"/>
    <col min="12" max="13" width="11.42578125" customWidth="1"/>
    <col min="14" max="14" width="17.7109375" customWidth="1"/>
    <col min="15" max="15" width="11.42578125" style="32"/>
  </cols>
  <sheetData>
    <row r="2" spans="3:16" x14ac:dyDescent="0.25">
      <c r="C2" s="7" t="s">
        <v>123</v>
      </c>
      <c r="D2" s="7" t="s">
        <v>124</v>
      </c>
      <c r="E2" s="7" t="s">
        <v>125</v>
      </c>
      <c r="F2" s="7" t="s">
        <v>126</v>
      </c>
      <c r="G2" s="7" t="s">
        <v>127</v>
      </c>
      <c r="H2" s="7" t="s">
        <v>128</v>
      </c>
      <c r="I2" s="7" t="s">
        <v>184</v>
      </c>
      <c r="J2" s="7" t="s">
        <v>192</v>
      </c>
      <c r="K2" s="7" t="s">
        <v>193</v>
      </c>
      <c r="L2" s="7" t="s">
        <v>131</v>
      </c>
      <c r="M2" s="7" t="s">
        <v>228</v>
      </c>
      <c r="N2" s="7" t="s">
        <v>129</v>
      </c>
      <c r="O2" s="33" t="s">
        <v>233</v>
      </c>
      <c r="P2" s="7" t="s">
        <v>130</v>
      </c>
    </row>
    <row r="3" spans="3:16" x14ac:dyDescent="0.25">
      <c r="C3" s="7" t="s">
        <v>42</v>
      </c>
      <c r="D3" s="7" t="s">
        <v>0</v>
      </c>
      <c r="E3" s="7" t="s">
        <v>1</v>
      </c>
      <c r="F3" s="15">
        <v>43622</v>
      </c>
      <c r="G3" s="7">
        <v>2700</v>
      </c>
      <c r="H3" s="7"/>
      <c r="I3" s="7" t="s">
        <v>185</v>
      </c>
      <c r="J3" s="7">
        <v>1300</v>
      </c>
      <c r="K3" s="7">
        <f t="shared" ref="K3:K27" si="0">IF(G3&lt;&gt;"-",G3*J3/1000,"")</f>
        <v>3510</v>
      </c>
      <c r="L3" s="7"/>
      <c r="M3" s="7"/>
      <c r="N3" s="7" t="s">
        <v>118</v>
      </c>
      <c r="O3" s="33" t="s">
        <v>234</v>
      </c>
      <c r="P3" s="7" t="str">
        <f>YEAR(F3) &amp; "-" &amp; TEXT(MONTH(F3),"00")</f>
        <v>2019-06</v>
      </c>
    </row>
    <row r="4" spans="3:16" x14ac:dyDescent="0.25">
      <c r="C4" s="7" t="s">
        <v>42</v>
      </c>
      <c r="D4" s="7" t="s">
        <v>2</v>
      </c>
      <c r="E4" s="7" t="s">
        <v>3</v>
      </c>
      <c r="F4" s="15">
        <v>43657</v>
      </c>
      <c r="G4" s="7">
        <v>2100</v>
      </c>
      <c r="H4" s="7"/>
      <c r="I4" s="7" t="s">
        <v>186</v>
      </c>
      <c r="J4" s="7">
        <v>1300</v>
      </c>
      <c r="K4" s="7">
        <f t="shared" si="0"/>
        <v>2730</v>
      </c>
      <c r="L4" s="7"/>
      <c r="M4" s="7" t="s">
        <v>229</v>
      </c>
      <c r="N4" s="7" t="s">
        <v>119</v>
      </c>
      <c r="O4" s="33" t="s">
        <v>234</v>
      </c>
      <c r="P4" s="7" t="str">
        <f t="shared" ref="P4:P67" si="1">YEAR(F4) &amp; "-" &amp; TEXT(MONTH(F4),"00")</f>
        <v>2019-07</v>
      </c>
    </row>
    <row r="5" spans="3:16" x14ac:dyDescent="0.25">
      <c r="C5" s="7" t="s">
        <v>42</v>
      </c>
      <c r="D5" s="7" t="s">
        <v>2</v>
      </c>
      <c r="E5" s="7" t="s">
        <v>3</v>
      </c>
      <c r="F5" s="15">
        <v>43727</v>
      </c>
      <c r="G5" s="7">
        <v>2100</v>
      </c>
      <c r="H5" s="7"/>
      <c r="I5" s="7" t="s">
        <v>186</v>
      </c>
      <c r="J5" s="7">
        <v>1300</v>
      </c>
      <c r="K5" s="7">
        <f t="shared" si="0"/>
        <v>2730</v>
      </c>
      <c r="L5" s="7"/>
      <c r="M5" s="33" t="s">
        <v>229</v>
      </c>
      <c r="N5" s="7" t="s">
        <v>120</v>
      </c>
      <c r="O5" s="33" t="s">
        <v>234</v>
      </c>
      <c r="P5" s="7" t="str">
        <f t="shared" si="1"/>
        <v>2019-09</v>
      </c>
    </row>
    <row r="6" spans="3:16" x14ac:dyDescent="0.25">
      <c r="C6" s="7" t="s">
        <v>42</v>
      </c>
      <c r="D6" s="7" t="s">
        <v>2</v>
      </c>
      <c r="E6" s="7" t="s">
        <v>3</v>
      </c>
      <c r="F6" s="15">
        <v>43713</v>
      </c>
      <c r="G6" s="7">
        <v>4200</v>
      </c>
      <c r="H6" s="7"/>
      <c r="I6" s="7" t="s">
        <v>186</v>
      </c>
      <c r="J6" s="7">
        <v>1300</v>
      </c>
      <c r="K6" s="7">
        <f t="shared" si="0"/>
        <v>5460</v>
      </c>
      <c r="L6" s="7"/>
      <c r="M6" s="33" t="s">
        <v>229</v>
      </c>
      <c r="N6" s="7" t="s">
        <v>121</v>
      </c>
      <c r="O6" s="33" t="s">
        <v>234</v>
      </c>
      <c r="P6" s="7" t="str">
        <f t="shared" si="1"/>
        <v>2019-09</v>
      </c>
    </row>
    <row r="7" spans="3:16" x14ac:dyDescent="0.25">
      <c r="C7" s="7" t="s">
        <v>42</v>
      </c>
      <c r="D7" s="7" t="s">
        <v>2</v>
      </c>
      <c r="E7" s="7" t="s">
        <v>3</v>
      </c>
      <c r="F7" s="15">
        <v>43797</v>
      </c>
      <c r="G7" s="7">
        <v>4200</v>
      </c>
      <c r="H7" s="7"/>
      <c r="I7" s="7" t="s">
        <v>186</v>
      </c>
      <c r="J7" s="7">
        <v>1300</v>
      </c>
      <c r="K7" s="7">
        <f t="shared" si="0"/>
        <v>5460</v>
      </c>
      <c r="L7" s="7"/>
      <c r="M7" s="33" t="s">
        <v>229</v>
      </c>
      <c r="N7" s="7" t="s">
        <v>245</v>
      </c>
      <c r="O7" s="33" t="s">
        <v>234</v>
      </c>
      <c r="P7" s="7" t="str">
        <f t="shared" si="1"/>
        <v>2019-11</v>
      </c>
    </row>
    <row r="8" spans="3:16" x14ac:dyDescent="0.25">
      <c r="C8" s="7" t="s">
        <v>42</v>
      </c>
      <c r="D8" s="7" t="s">
        <v>2</v>
      </c>
      <c r="E8" s="7" t="s">
        <v>3</v>
      </c>
      <c r="F8" s="15">
        <v>43748</v>
      </c>
      <c r="G8" s="7">
        <v>4200</v>
      </c>
      <c r="H8" s="7"/>
      <c r="I8" s="7" t="s">
        <v>186</v>
      </c>
      <c r="J8" s="7">
        <v>1300</v>
      </c>
      <c r="K8" s="7">
        <f t="shared" si="0"/>
        <v>5460</v>
      </c>
      <c r="L8" s="7"/>
      <c r="M8" s="33" t="s">
        <v>229</v>
      </c>
      <c r="N8" s="7" t="s">
        <v>122</v>
      </c>
      <c r="O8" s="33" t="s">
        <v>234</v>
      </c>
      <c r="P8" s="7" t="str">
        <f t="shared" si="1"/>
        <v>2019-10</v>
      </c>
    </row>
    <row r="9" spans="3:16" x14ac:dyDescent="0.25">
      <c r="C9" s="7" t="s">
        <v>42</v>
      </c>
      <c r="D9" s="7" t="s">
        <v>2</v>
      </c>
      <c r="E9" s="7" t="s">
        <v>3</v>
      </c>
      <c r="F9" s="15">
        <v>43776</v>
      </c>
      <c r="G9" s="7">
        <v>4200</v>
      </c>
      <c r="H9" s="7"/>
      <c r="I9" s="7" t="s">
        <v>186</v>
      </c>
      <c r="J9" s="7">
        <v>1300</v>
      </c>
      <c r="K9" s="7">
        <f t="shared" si="0"/>
        <v>5460</v>
      </c>
      <c r="L9" s="7"/>
      <c r="M9" s="33" t="s">
        <v>229</v>
      </c>
      <c r="N9" s="7" t="s">
        <v>245</v>
      </c>
      <c r="O9" s="33" t="s">
        <v>234</v>
      </c>
      <c r="P9" s="7" t="str">
        <f t="shared" si="1"/>
        <v>2019-11</v>
      </c>
    </row>
    <row r="10" spans="3:16" x14ac:dyDescent="0.25">
      <c r="C10" s="7" t="s">
        <v>42</v>
      </c>
      <c r="D10" s="7" t="s">
        <v>2</v>
      </c>
      <c r="E10" s="7" t="s">
        <v>3</v>
      </c>
      <c r="F10" s="15">
        <v>43846</v>
      </c>
      <c r="G10" s="7">
        <v>4200</v>
      </c>
      <c r="H10" s="7"/>
      <c r="I10" s="7" t="s">
        <v>186</v>
      </c>
      <c r="J10" s="7">
        <v>1300</v>
      </c>
      <c r="K10" s="7">
        <f t="shared" si="0"/>
        <v>5460</v>
      </c>
      <c r="L10" s="7"/>
      <c r="M10" s="33" t="s">
        <v>229</v>
      </c>
      <c r="N10" s="7" t="s">
        <v>245</v>
      </c>
      <c r="O10" s="33" t="s">
        <v>234</v>
      </c>
      <c r="P10" s="7" t="str">
        <f t="shared" si="1"/>
        <v>2020-01</v>
      </c>
    </row>
    <row r="11" spans="3:16" x14ac:dyDescent="0.25">
      <c r="C11" s="8" t="s">
        <v>5</v>
      </c>
      <c r="D11" s="19" t="s">
        <v>6</v>
      </c>
      <c r="E11" s="6" t="s">
        <v>7</v>
      </c>
      <c r="F11" s="14">
        <v>43488</v>
      </c>
      <c r="G11" s="8">
        <v>335</v>
      </c>
      <c r="H11" s="16" t="s">
        <v>8</v>
      </c>
      <c r="I11" s="9" t="s">
        <v>191</v>
      </c>
      <c r="J11" s="7">
        <v>1300</v>
      </c>
      <c r="K11" s="7">
        <f t="shared" si="0"/>
        <v>435.5</v>
      </c>
      <c r="L11" s="8" t="s">
        <v>9</v>
      </c>
      <c r="M11" s="8" t="s">
        <v>230</v>
      </c>
      <c r="N11" s="8" t="s">
        <v>10</v>
      </c>
      <c r="O11" s="8" t="s">
        <v>234</v>
      </c>
      <c r="P11" s="7" t="str">
        <f t="shared" si="1"/>
        <v>2019-01</v>
      </c>
    </row>
    <row r="12" spans="3:16" x14ac:dyDescent="0.25">
      <c r="C12" s="8" t="s">
        <v>5</v>
      </c>
      <c r="D12" s="19" t="s">
        <v>11</v>
      </c>
      <c r="E12" s="6" t="s">
        <v>7</v>
      </c>
      <c r="F12" s="14">
        <v>43502</v>
      </c>
      <c r="G12" s="8">
        <v>335</v>
      </c>
      <c r="H12" s="16" t="s">
        <v>8</v>
      </c>
      <c r="I12" s="9" t="s">
        <v>191</v>
      </c>
      <c r="J12" s="7">
        <v>1300</v>
      </c>
      <c r="K12" s="7">
        <f t="shared" si="0"/>
        <v>435.5</v>
      </c>
      <c r="L12" s="8" t="s">
        <v>9</v>
      </c>
      <c r="M12" s="8" t="s">
        <v>230</v>
      </c>
      <c r="N12" s="8" t="s">
        <v>10</v>
      </c>
      <c r="O12" s="8" t="s">
        <v>234</v>
      </c>
      <c r="P12" s="7" t="str">
        <f t="shared" si="1"/>
        <v>2019-02</v>
      </c>
    </row>
    <row r="13" spans="3:16" x14ac:dyDescent="0.25">
      <c r="C13" s="8" t="s">
        <v>5</v>
      </c>
      <c r="D13" s="19" t="s">
        <v>12</v>
      </c>
      <c r="E13" s="6" t="s">
        <v>7</v>
      </c>
      <c r="F13" s="14">
        <v>43509</v>
      </c>
      <c r="G13" s="8">
        <v>690</v>
      </c>
      <c r="H13" s="16" t="s">
        <v>8</v>
      </c>
      <c r="I13" s="9" t="s">
        <v>191</v>
      </c>
      <c r="J13" s="7">
        <v>1300</v>
      </c>
      <c r="K13" s="7">
        <f t="shared" si="0"/>
        <v>897</v>
      </c>
      <c r="L13" s="8" t="s">
        <v>9</v>
      </c>
      <c r="M13" s="8" t="s">
        <v>230</v>
      </c>
      <c r="N13" s="8" t="s">
        <v>10</v>
      </c>
      <c r="O13" s="8" t="s">
        <v>234</v>
      </c>
      <c r="P13" s="7" t="str">
        <f t="shared" si="1"/>
        <v>2019-02</v>
      </c>
    </row>
    <row r="14" spans="3:16" x14ac:dyDescent="0.25">
      <c r="C14" s="8" t="s">
        <v>5</v>
      </c>
      <c r="D14" s="19" t="s">
        <v>13</v>
      </c>
      <c r="E14" s="6" t="s">
        <v>7</v>
      </c>
      <c r="F14" s="14">
        <v>43516</v>
      </c>
      <c r="G14" s="8">
        <v>335</v>
      </c>
      <c r="H14" s="16" t="s">
        <v>8</v>
      </c>
      <c r="I14" s="9" t="s">
        <v>191</v>
      </c>
      <c r="J14" s="7">
        <v>1300</v>
      </c>
      <c r="K14" s="7">
        <f t="shared" si="0"/>
        <v>435.5</v>
      </c>
      <c r="L14" s="8" t="s">
        <v>9</v>
      </c>
      <c r="M14" s="8" t="s">
        <v>230</v>
      </c>
      <c r="N14" s="8" t="s">
        <v>10</v>
      </c>
      <c r="O14" s="8" t="s">
        <v>234</v>
      </c>
      <c r="P14" s="7" t="str">
        <f t="shared" si="1"/>
        <v>2019-02</v>
      </c>
    </row>
    <row r="15" spans="3:16" x14ac:dyDescent="0.25">
      <c r="C15" s="8" t="s">
        <v>5</v>
      </c>
      <c r="D15" s="19" t="s">
        <v>14</v>
      </c>
      <c r="E15" s="6" t="s">
        <v>7</v>
      </c>
      <c r="F15" s="14">
        <v>43530</v>
      </c>
      <c r="G15" s="8">
        <v>335</v>
      </c>
      <c r="H15" s="16" t="s">
        <v>8</v>
      </c>
      <c r="I15" s="9" t="s">
        <v>191</v>
      </c>
      <c r="J15" s="7">
        <v>1300</v>
      </c>
      <c r="K15" s="7">
        <f t="shared" si="0"/>
        <v>435.5</v>
      </c>
      <c r="L15" s="8" t="s">
        <v>9</v>
      </c>
      <c r="M15" s="8" t="s">
        <v>230</v>
      </c>
      <c r="N15" s="8" t="s">
        <v>10</v>
      </c>
      <c r="O15" s="8" t="s">
        <v>234</v>
      </c>
      <c r="P15" s="7" t="str">
        <f t="shared" si="1"/>
        <v>2019-03</v>
      </c>
    </row>
    <row r="16" spans="3:16" x14ac:dyDescent="0.25">
      <c r="C16" s="8" t="s">
        <v>5</v>
      </c>
      <c r="D16" s="19" t="s">
        <v>15</v>
      </c>
      <c r="E16" s="6" t="s">
        <v>7</v>
      </c>
      <c r="F16" s="14">
        <v>43530</v>
      </c>
      <c r="G16" s="8">
        <v>690</v>
      </c>
      <c r="H16" s="16" t="s">
        <v>8</v>
      </c>
      <c r="I16" s="9" t="s">
        <v>191</v>
      </c>
      <c r="J16" s="7">
        <v>1300</v>
      </c>
      <c r="K16" s="7">
        <f t="shared" si="0"/>
        <v>897</v>
      </c>
      <c r="L16" s="8" t="s">
        <v>9</v>
      </c>
      <c r="M16" s="8" t="s">
        <v>230</v>
      </c>
      <c r="N16" s="8" t="s">
        <v>10</v>
      </c>
      <c r="O16" s="8" t="s">
        <v>234</v>
      </c>
      <c r="P16" s="7" t="str">
        <f t="shared" si="1"/>
        <v>2019-03</v>
      </c>
    </row>
    <row r="17" spans="3:16" x14ac:dyDescent="0.25">
      <c r="C17" s="8" t="s">
        <v>5</v>
      </c>
      <c r="D17" s="19" t="s">
        <v>16</v>
      </c>
      <c r="E17" s="6" t="s">
        <v>7</v>
      </c>
      <c r="F17" s="14">
        <v>43544</v>
      </c>
      <c r="G17" s="8">
        <v>335</v>
      </c>
      <c r="H17" s="16" t="s">
        <v>8</v>
      </c>
      <c r="I17" s="9" t="s">
        <v>191</v>
      </c>
      <c r="J17" s="7">
        <v>1300</v>
      </c>
      <c r="K17" s="7">
        <f t="shared" si="0"/>
        <v>435.5</v>
      </c>
      <c r="L17" s="8" t="s">
        <v>9</v>
      </c>
      <c r="M17" s="8" t="s">
        <v>230</v>
      </c>
      <c r="N17" s="8" t="s">
        <v>10</v>
      </c>
      <c r="O17" s="8" t="s">
        <v>234</v>
      </c>
      <c r="P17" s="7" t="str">
        <f t="shared" si="1"/>
        <v>2019-03</v>
      </c>
    </row>
    <row r="18" spans="3:16" x14ac:dyDescent="0.25">
      <c r="C18" s="8" t="s">
        <v>5</v>
      </c>
      <c r="D18" s="19" t="s">
        <v>17</v>
      </c>
      <c r="E18" s="6" t="s">
        <v>7</v>
      </c>
      <c r="F18" s="14">
        <v>43551</v>
      </c>
      <c r="G18" s="8">
        <v>690</v>
      </c>
      <c r="H18" s="16" t="s">
        <v>18</v>
      </c>
      <c r="I18" s="9" t="s">
        <v>191</v>
      </c>
      <c r="J18" s="7">
        <v>1300</v>
      </c>
      <c r="K18" s="7">
        <f t="shared" si="0"/>
        <v>897</v>
      </c>
      <c r="L18" s="8" t="s">
        <v>9</v>
      </c>
      <c r="M18" s="8" t="s">
        <v>230</v>
      </c>
      <c r="N18" s="9" t="s">
        <v>19</v>
      </c>
      <c r="O18" s="9" t="s">
        <v>234</v>
      </c>
      <c r="P18" s="7" t="str">
        <f t="shared" si="1"/>
        <v>2019-03</v>
      </c>
    </row>
    <row r="19" spans="3:16" x14ac:dyDescent="0.25">
      <c r="C19" s="8" t="s">
        <v>5</v>
      </c>
      <c r="D19" s="19" t="s">
        <v>20</v>
      </c>
      <c r="E19" s="6" t="s">
        <v>7</v>
      </c>
      <c r="F19" s="14">
        <v>43558</v>
      </c>
      <c r="G19" s="8">
        <v>335</v>
      </c>
      <c r="H19" s="16" t="s">
        <v>8</v>
      </c>
      <c r="I19" s="9" t="s">
        <v>191</v>
      </c>
      <c r="J19" s="7">
        <v>1300</v>
      </c>
      <c r="K19" s="7">
        <f t="shared" si="0"/>
        <v>435.5</v>
      </c>
      <c r="L19" s="8" t="s">
        <v>9</v>
      </c>
      <c r="M19" s="8" t="s">
        <v>230</v>
      </c>
      <c r="N19" s="9" t="s">
        <v>19</v>
      </c>
      <c r="O19" s="9" t="s">
        <v>234</v>
      </c>
      <c r="P19" s="7" t="str">
        <f t="shared" si="1"/>
        <v>2019-04</v>
      </c>
    </row>
    <row r="20" spans="3:16" x14ac:dyDescent="0.25">
      <c r="C20" s="8" t="s">
        <v>5</v>
      </c>
      <c r="D20" s="19" t="s">
        <v>21</v>
      </c>
      <c r="E20" s="6" t="s">
        <v>7</v>
      </c>
      <c r="F20" s="14">
        <v>43586</v>
      </c>
      <c r="G20" s="8">
        <v>690</v>
      </c>
      <c r="H20" s="16" t="s">
        <v>8</v>
      </c>
      <c r="I20" s="9" t="s">
        <v>191</v>
      </c>
      <c r="J20" s="7">
        <v>1300</v>
      </c>
      <c r="K20" s="7">
        <f t="shared" si="0"/>
        <v>897</v>
      </c>
      <c r="L20" s="8" t="s">
        <v>9</v>
      </c>
      <c r="M20" s="8" t="s">
        <v>230</v>
      </c>
      <c r="N20" s="9" t="s">
        <v>19</v>
      </c>
      <c r="O20" s="9" t="s">
        <v>234</v>
      </c>
      <c r="P20" s="7" t="str">
        <f t="shared" si="1"/>
        <v>2019-05</v>
      </c>
    </row>
    <row r="21" spans="3:16" x14ac:dyDescent="0.25">
      <c r="C21" s="8" t="s">
        <v>5</v>
      </c>
      <c r="D21" s="25" t="s">
        <v>22</v>
      </c>
      <c r="E21" s="27" t="s">
        <v>7</v>
      </c>
      <c r="F21" s="23">
        <v>43607</v>
      </c>
      <c r="G21" s="24">
        <v>690</v>
      </c>
      <c r="H21" s="16" t="s">
        <v>8</v>
      </c>
      <c r="I21" s="9" t="s">
        <v>191</v>
      </c>
      <c r="J21" s="7">
        <v>1300</v>
      </c>
      <c r="K21" s="7">
        <f t="shared" si="0"/>
        <v>897</v>
      </c>
      <c r="L21" s="8" t="s">
        <v>9</v>
      </c>
      <c r="M21" s="8" t="s">
        <v>230</v>
      </c>
      <c r="N21" s="9" t="s">
        <v>19</v>
      </c>
      <c r="O21" s="9" t="s">
        <v>234</v>
      </c>
      <c r="P21" s="7" t="str">
        <f t="shared" si="1"/>
        <v>2019-05</v>
      </c>
    </row>
    <row r="22" spans="3:16" x14ac:dyDescent="0.25">
      <c r="C22" s="8" t="s">
        <v>5</v>
      </c>
      <c r="D22" s="25" t="s">
        <v>23</v>
      </c>
      <c r="E22" s="27" t="s">
        <v>7</v>
      </c>
      <c r="F22" s="23">
        <v>43628</v>
      </c>
      <c r="G22" s="24">
        <v>1380</v>
      </c>
      <c r="H22" s="16" t="s">
        <v>8</v>
      </c>
      <c r="I22" s="9" t="s">
        <v>191</v>
      </c>
      <c r="J22" s="7">
        <v>1300</v>
      </c>
      <c r="K22" s="7">
        <f t="shared" si="0"/>
        <v>1794</v>
      </c>
      <c r="L22" s="8" t="s">
        <v>9</v>
      </c>
      <c r="M22" s="8" t="s">
        <v>230</v>
      </c>
      <c r="N22" s="9" t="s">
        <v>19</v>
      </c>
      <c r="O22" s="9" t="s">
        <v>234</v>
      </c>
      <c r="P22" s="7" t="str">
        <f t="shared" si="1"/>
        <v>2019-06</v>
      </c>
    </row>
    <row r="23" spans="3:16" x14ac:dyDescent="0.25">
      <c r="C23" s="8" t="s">
        <v>5</v>
      </c>
      <c r="D23" s="25" t="s">
        <v>24</v>
      </c>
      <c r="E23" s="27" t="s">
        <v>7</v>
      </c>
      <c r="F23" s="23">
        <v>43670</v>
      </c>
      <c r="G23" s="24">
        <v>2070</v>
      </c>
      <c r="H23" s="16" t="s">
        <v>25</v>
      </c>
      <c r="I23" s="9" t="s">
        <v>191</v>
      </c>
      <c r="J23" s="7">
        <v>1300</v>
      </c>
      <c r="K23" s="7">
        <f t="shared" si="0"/>
        <v>2691</v>
      </c>
      <c r="L23" s="8" t="s">
        <v>9</v>
      </c>
      <c r="M23" s="8" t="s">
        <v>230</v>
      </c>
      <c r="N23" s="8" t="s">
        <v>26</v>
      </c>
      <c r="O23" s="8" t="s">
        <v>234</v>
      </c>
      <c r="P23" s="7" t="str">
        <f t="shared" si="1"/>
        <v>2019-07</v>
      </c>
    </row>
    <row r="24" spans="3:16" x14ac:dyDescent="0.25">
      <c r="C24" s="8" t="s">
        <v>5</v>
      </c>
      <c r="D24" s="24" t="s">
        <v>27</v>
      </c>
      <c r="E24" s="13" t="s">
        <v>28</v>
      </c>
      <c r="F24" s="23">
        <v>43833</v>
      </c>
      <c r="G24" s="18">
        <v>844</v>
      </c>
      <c r="H24" s="16" t="s">
        <v>8</v>
      </c>
      <c r="I24" s="9" t="s">
        <v>191</v>
      </c>
      <c r="J24" s="7">
        <v>1300</v>
      </c>
      <c r="K24" s="7">
        <f t="shared" si="0"/>
        <v>1097.2</v>
      </c>
      <c r="L24" s="8" t="e">
        <v>#N/A</v>
      </c>
      <c r="M24" s="8" t="s">
        <v>230</v>
      </c>
      <c r="N24" s="9" t="s">
        <v>26</v>
      </c>
      <c r="O24" s="9" t="s">
        <v>234</v>
      </c>
      <c r="P24" s="7" t="str">
        <f t="shared" si="1"/>
        <v>2020-01</v>
      </c>
    </row>
    <row r="25" spans="3:16" x14ac:dyDescent="0.25">
      <c r="C25" s="8" t="s">
        <v>5</v>
      </c>
      <c r="D25" s="24" t="s">
        <v>29</v>
      </c>
      <c r="E25" s="13" t="s">
        <v>28</v>
      </c>
      <c r="F25" s="23">
        <v>43852</v>
      </c>
      <c r="G25" s="18">
        <v>641</v>
      </c>
      <c r="H25" s="16" t="s">
        <v>8</v>
      </c>
      <c r="I25" s="9" t="s">
        <v>191</v>
      </c>
      <c r="J25" s="7">
        <v>1300</v>
      </c>
      <c r="K25" s="7">
        <f t="shared" si="0"/>
        <v>833.3</v>
      </c>
      <c r="L25" s="8" t="e">
        <v>#N/A</v>
      </c>
      <c r="M25" s="8" t="s">
        <v>230</v>
      </c>
      <c r="N25" s="9" t="s">
        <v>26</v>
      </c>
      <c r="O25" s="9" t="s">
        <v>234</v>
      </c>
      <c r="P25" s="7" t="str">
        <f t="shared" si="1"/>
        <v>2020-01</v>
      </c>
    </row>
    <row r="26" spans="3:16" x14ac:dyDescent="0.25">
      <c r="C26" s="8" t="s">
        <v>5</v>
      </c>
      <c r="D26" s="19" t="s">
        <v>30</v>
      </c>
      <c r="E26" s="6" t="s">
        <v>31</v>
      </c>
      <c r="F26" s="14">
        <v>43585</v>
      </c>
      <c r="G26" s="8">
        <v>4442</v>
      </c>
      <c r="H26" s="16" t="s">
        <v>8</v>
      </c>
      <c r="I26" s="9" t="s">
        <v>191</v>
      </c>
      <c r="J26" s="7">
        <v>1300</v>
      </c>
      <c r="K26" s="7">
        <f t="shared" si="0"/>
        <v>5774.6</v>
      </c>
      <c r="L26" s="8" t="s">
        <v>9</v>
      </c>
      <c r="M26" s="8" t="s">
        <v>230</v>
      </c>
      <c r="N26" s="9" t="s">
        <v>151</v>
      </c>
      <c r="O26" s="9" t="s">
        <v>235</v>
      </c>
      <c r="P26" s="7" t="str">
        <f t="shared" si="1"/>
        <v>2019-04</v>
      </c>
    </row>
    <row r="27" spans="3:16" x14ac:dyDescent="0.25">
      <c r="C27" s="8" t="s">
        <v>5</v>
      </c>
      <c r="D27" s="19" t="s">
        <v>32</v>
      </c>
      <c r="E27" s="11" t="s">
        <v>31</v>
      </c>
      <c r="F27" s="14">
        <v>43677</v>
      </c>
      <c r="G27" s="8">
        <v>9416</v>
      </c>
      <c r="H27" s="16" t="s">
        <v>33</v>
      </c>
      <c r="I27" s="9" t="s">
        <v>191</v>
      </c>
      <c r="J27" s="7">
        <v>1300</v>
      </c>
      <c r="K27" s="7">
        <f t="shared" si="0"/>
        <v>12240.8</v>
      </c>
      <c r="L27" s="8" t="s">
        <v>9</v>
      </c>
      <c r="M27" s="8" t="s">
        <v>230</v>
      </c>
      <c r="N27" s="8" t="s">
        <v>34</v>
      </c>
      <c r="O27" s="8" t="s">
        <v>235</v>
      </c>
      <c r="P27" s="7" t="str">
        <f t="shared" si="1"/>
        <v>2019-07</v>
      </c>
    </row>
    <row r="28" spans="3:16" x14ac:dyDescent="0.25">
      <c r="C28" s="8" t="s">
        <v>5</v>
      </c>
      <c r="D28" s="19" t="s">
        <v>32</v>
      </c>
      <c r="E28" s="11" t="s">
        <v>31</v>
      </c>
      <c r="F28" s="14">
        <v>43677</v>
      </c>
      <c r="G28" s="8" t="s">
        <v>8</v>
      </c>
      <c r="H28" s="16" t="s">
        <v>33</v>
      </c>
      <c r="I28" s="9" t="s">
        <v>191</v>
      </c>
      <c r="J28" s="7">
        <v>1300</v>
      </c>
      <c r="K28" s="7" t="str">
        <f>IF(G28&lt;&gt;"-",G28*J28/1000,"")</f>
        <v/>
      </c>
      <c r="L28" s="8" t="s">
        <v>9</v>
      </c>
      <c r="M28" s="8" t="s">
        <v>230</v>
      </c>
      <c r="N28" s="8" t="s">
        <v>36</v>
      </c>
      <c r="O28" s="8" t="s">
        <v>235</v>
      </c>
      <c r="P28" s="7" t="str">
        <f t="shared" si="1"/>
        <v>2019-07</v>
      </c>
    </row>
    <row r="29" spans="3:16" x14ac:dyDescent="0.25">
      <c r="C29" s="8" t="s">
        <v>5</v>
      </c>
      <c r="D29" s="19" t="s">
        <v>35</v>
      </c>
      <c r="E29" s="6" t="s">
        <v>31</v>
      </c>
      <c r="F29" s="14">
        <v>43733</v>
      </c>
      <c r="G29" s="8">
        <v>9594</v>
      </c>
      <c r="H29" s="16" t="s">
        <v>37</v>
      </c>
      <c r="I29" s="9" t="s">
        <v>191</v>
      </c>
      <c r="J29" s="7">
        <v>1300</v>
      </c>
      <c r="K29" s="7">
        <f t="shared" ref="K29:K92" si="2">IF(G29&lt;&gt;"-",G29*J29/1000,"")</f>
        <v>12472.2</v>
      </c>
      <c r="L29" s="8" t="s">
        <v>9</v>
      </c>
      <c r="M29" s="8" t="s">
        <v>230</v>
      </c>
      <c r="N29" s="8" t="s">
        <v>38</v>
      </c>
      <c r="O29" s="8" t="s">
        <v>235</v>
      </c>
      <c r="P29" s="7" t="str">
        <f t="shared" si="1"/>
        <v>2019-09</v>
      </c>
    </row>
    <row r="30" spans="3:16" x14ac:dyDescent="0.25">
      <c r="C30" s="8" t="s">
        <v>5</v>
      </c>
      <c r="D30" s="19" t="s">
        <v>35</v>
      </c>
      <c r="E30" s="6" t="s">
        <v>31</v>
      </c>
      <c r="F30" s="14">
        <v>43733</v>
      </c>
      <c r="G30" s="8" t="s">
        <v>8</v>
      </c>
      <c r="H30" s="16" t="s">
        <v>37</v>
      </c>
      <c r="I30" s="9" t="s">
        <v>191</v>
      </c>
      <c r="J30" s="7">
        <v>1300</v>
      </c>
      <c r="K30" s="7" t="str">
        <f t="shared" si="2"/>
        <v/>
      </c>
      <c r="L30" s="8" t="s">
        <v>9</v>
      </c>
      <c r="M30" s="8" t="s">
        <v>230</v>
      </c>
      <c r="N30" s="8" t="s">
        <v>39</v>
      </c>
      <c r="O30" s="8" t="s">
        <v>235</v>
      </c>
      <c r="P30" s="7" t="str">
        <f t="shared" si="1"/>
        <v>2019-09</v>
      </c>
    </row>
    <row r="31" spans="3:16" x14ac:dyDescent="0.25">
      <c r="C31" s="8" t="s">
        <v>5</v>
      </c>
      <c r="D31" s="24">
        <v>4500482782</v>
      </c>
      <c r="E31" s="13" t="s">
        <v>40</v>
      </c>
      <c r="F31" s="23">
        <v>43826</v>
      </c>
      <c r="G31" s="18">
        <v>15280</v>
      </c>
      <c r="H31" s="16" t="s">
        <v>41</v>
      </c>
      <c r="I31" s="9" t="s">
        <v>191</v>
      </c>
      <c r="J31" s="7">
        <v>1300</v>
      </c>
      <c r="K31" s="7">
        <f t="shared" si="2"/>
        <v>19864</v>
      </c>
      <c r="L31" s="8" t="s">
        <v>9</v>
      </c>
      <c r="M31" s="8" t="s">
        <v>230</v>
      </c>
      <c r="N31" s="7"/>
      <c r="O31" s="33"/>
      <c r="P31" s="7" t="str">
        <f t="shared" si="1"/>
        <v>2019-12</v>
      </c>
    </row>
    <row r="32" spans="3:16" x14ac:dyDescent="0.25">
      <c r="C32" s="8" t="s">
        <v>5</v>
      </c>
      <c r="D32" s="24">
        <v>4500482782</v>
      </c>
      <c r="E32" s="24" t="s">
        <v>40</v>
      </c>
      <c r="F32" s="30">
        <v>43826</v>
      </c>
      <c r="G32" s="13" t="s">
        <v>8</v>
      </c>
      <c r="H32" s="31" t="s">
        <v>41</v>
      </c>
      <c r="I32" s="9" t="s">
        <v>191</v>
      </c>
      <c r="J32" s="7">
        <v>1300</v>
      </c>
      <c r="K32" s="7" t="str">
        <f t="shared" si="2"/>
        <v/>
      </c>
      <c r="L32" s="8" t="s">
        <v>9</v>
      </c>
      <c r="M32" s="8" t="s">
        <v>230</v>
      </c>
      <c r="N32" s="8"/>
      <c r="O32" s="8"/>
      <c r="P32" s="7" t="str">
        <f t="shared" si="1"/>
        <v>2019-12</v>
      </c>
    </row>
    <row r="33" spans="3:16" x14ac:dyDescent="0.25">
      <c r="C33" s="8" t="s">
        <v>5</v>
      </c>
      <c r="D33" s="24">
        <v>4500482782</v>
      </c>
      <c r="E33" s="24" t="s">
        <v>40</v>
      </c>
      <c r="F33" s="30">
        <v>43826</v>
      </c>
      <c r="G33" s="13" t="s">
        <v>8</v>
      </c>
      <c r="H33" s="31" t="s">
        <v>41</v>
      </c>
      <c r="I33" s="9" t="s">
        <v>191</v>
      </c>
      <c r="J33" s="7">
        <v>1300</v>
      </c>
      <c r="K33" s="7" t="str">
        <f t="shared" si="2"/>
        <v/>
      </c>
      <c r="L33" s="8" t="s">
        <v>9</v>
      </c>
      <c r="M33" s="8" t="s">
        <v>230</v>
      </c>
      <c r="N33" s="8"/>
      <c r="O33" s="8"/>
      <c r="P33" s="7" t="str">
        <f t="shared" si="1"/>
        <v>2019-12</v>
      </c>
    </row>
    <row r="34" spans="3:16" x14ac:dyDescent="0.25">
      <c r="C34" s="8" t="s">
        <v>42</v>
      </c>
      <c r="D34" s="7" t="s">
        <v>43</v>
      </c>
      <c r="E34" s="7" t="s">
        <v>44</v>
      </c>
      <c r="F34" s="15">
        <v>43489</v>
      </c>
      <c r="G34" s="10">
        <v>5500</v>
      </c>
      <c r="H34" s="11" t="s">
        <v>45</v>
      </c>
      <c r="I34" s="8" t="s">
        <v>187</v>
      </c>
      <c r="J34" s="7">
        <v>1300</v>
      </c>
      <c r="K34" s="7">
        <f t="shared" si="2"/>
        <v>7150</v>
      </c>
      <c r="L34" s="8" t="s">
        <v>46</v>
      </c>
      <c r="M34" s="8" t="s">
        <v>229</v>
      </c>
      <c r="N34" s="8" t="s">
        <v>47</v>
      </c>
      <c r="O34" s="8" t="s">
        <v>235</v>
      </c>
      <c r="P34" s="7" t="str">
        <f t="shared" si="1"/>
        <v>2019-01</v>
      </c>
    </row>
    <row r="35" spans="3:16" x14ac:dyDescent="0.25">
      <c r="C35" s="8" t="s">
        <v>42</v>
      </c>
      <c r="D35" s="7" t="s">
        <v>43</v>
      </c>
      <c r="E35" s="7" t="s">
        <v>44</v>
      </c>
      <c r="F35" s="15">
        <v>43489</v>
      </c>
      <c r="G35" s="10">
        <v>5500</v>
      </c>
      <c r="H35" s="11" t="s">
        <v>45</v>
      </c>
      <c r="I35" s="8" t="s">
        <v>187</v>
      </c>
      <c r="J35" s="7">
        <v>1300</v>
      </c>
      <c r="K35" s="7">
        <f t="shared" si="2"/>
        <v>7150</v>
      </c>
      <c r="L35" s="8" t="s">
        <v>46</v>
      </c>
      <c r="M35" s="8" t="s">
        <v>229</v>
      </c>
      <c r="N35" s="8" t="s">
        <v>48</v>
      </c>
      <c r="O35" s="8" t="s">
        <v>235</v>
      </c>
      <c r="P35" s="7" t="str">
        <f t="shared" si="1"/>
        <v>2019-01</v>
      </c>
    </row>
    <row r="36" spans="3:16" x14ac:dyDescent="0.25">
      <c r="C36" s="8" t="s">
        <v>42</v>
      </c>
      <c r="D36" s="7" t="s">
        <v>49</v>
      </c>
      <c r="E36" s="7" t="s">
        <v>44</v>
      </c>
      <c r="F36" s="15">
        <v>43503</v>
      </c>
      <c r="G36" s="7">
        <v>5500</v>
      </c>
      <c r="H36" s="16" t="s">
        <v>50</v>
      </c>
      <c r="I36" s="8" t="s">
        <v>187</v>
      </c>
      <c r="J36" s="7">
        <v>1300</v>
      </c>
      <c r="K36" s="7">
        <f t="shared" si="2"/>
        <v>7150</v>
      </c>
      <c r="L36" s="8" t="s">
        <v>46</v>
      </c>
      <c r="M36" s="8" t="s">
        <v>229</v>
      </c>
      <c r="N36" s="9" t="s">
        <v>51</v>
      </c>
      <c r="O36" s="9" t="s">
        <v>235</v>
      </c>
      <c r="P36" s="7" t="str">
        <f t="shared" si="1"/>
        <v>2019-02</v>
      </c>
    </row>
    <row r="37" spans="3:16" x14ac:dyDescent="0.25">
      <c r="C37" s="8" t="s">
        <v>42</v>
      </c>
      <c r="D37" s="7" t="s">
        <v>49</v>
      </c>
      <c r="E37" s="7" t="s">
        <v>44</v>
      </c>
      <c r="F37" s="15">
        <v>43503</v>
      </c>
      <c r="G37" s="7">
        <v>5500</v>
      </c>
      <c r="H37" s="16" t="s">
        <v>50</v>
      </c>
      <c r="I37" s="8" t="s">
        <v>187</v>
      </c>
      <c r="J37" s="7">
        <v>1300</v>
      </c>
      <c r="K37" s="7">
        <f t="shared" si="2"/>
        <v>7150</v>
      </c>
      <c r="L37" s="8" t="s">
        <v>46</v>
      </c>
      <c r="M37" s="8" t="s">
        <v>229</v>
      </c>
      <c r="N37" s="9" t="s">
        <v>52</v>
      </c>
      <c r="O37" s="9" t="s">
        <v>235</v>
      </c>
      <c r="P37" s="7" t="str">
        <f t="shared" si="1"/>
        <v>2019-02</v>
      </c>
    </row>
    <row r="38" spans="3:16" x14ac:dyDescent="0.25">
      <c r="C38" s="8" t="s">
        <v>42</v>
      </c>
      <c r="D38" s="7" t="s">
        <v>53</v>
      </c>
      <c r="E38" s="7" t="s">
        <v>44</v>
      </c>
      <c r="F38" s="15">
        <v>43608</v>
      </c>
      <c r="G38" s="7">
        <v>5500</v>
      </c>
      <c r="H38" s="16" t="s">
        <v>54</v>
      </c>
      <c r="I38" s="8" t="s">
        <v>187</v>
      </c>
      <c r="J38" s="7">
        <v>1300</v>
      </c>
      <c r="K38" s="7">
        <f t="shared" si="2"/>
        <v>7150</v>
      </c>
      <c r="L38" s="8" t="s">
        <v>46</v>
      </c>
      <c r="M38" s="8" t="s">
        <v>229</v>
      </c>
      <c r="N38" s="9" t="s">
        <v>55</v>
      </c>
      <c r="O38" s="9" t="s">
        <v>235</v>
      </c>
      <c r="P38" s="7" t="str">
        <f t="shared" si="1"/>
        <v>2019-05</v>
      </c>
    </row>
    <row r="39" spans="3:16" x14ac:dyDescent="0.25">
      <c r="C39" s="8" t="s">
        <v>42</v>
      </c>
      <c r="D39" s="8" t="s">
        <v>56</v>
      </c>
      <c r="E39" s="8" t="s">
        <v>44</v>
      </c>
      <c r="F39" s="28">
        <v>43650</v>
      </c>
      <c r="G39" s="10">
        <v>5500</v>
      </c>
      <c r="H39" s="31" t="s">
        <v>57</v>
      </c>
      <c r="I39" s="8" t="s">
        <v>187</v>
      </c>
      <c r="J39" s="7">
        <v>1300</v>
      </c>
      <c r="K39" s="7">
        <f t="shared" si="2"/>
        <v>7150</v>
      </c>
      <c r="L39" s="8" t="s">
        <v>46</v>
      </c>
      <c r="M39" s="8" t="s">
        <v>229</v>
      </c>
      <c r="N39" s="9" t="s">
        <v>58</v>
      </c>
      <c r="O39" s="9" t="s">
        <v>235</v>
      </c>
      <c r="P39" s="7" t="str">
        <f t="shared" si="1"/>
        <v>2019-07</v>
      </c>
    </row>
    <row r="40" spans="3:16" x14ac:dyDescent="0.25">
      <c r="C40" s="8" t="s">
        <v>42</v>
      </c>
      <c r="D40" s="7" t="s">
        <v>59</v>
      </c>
      <c r="E40" s="7" t="s">
        <v>44</v>
      </c>
      <c r="F40" s="15">
        <v>43741</v>
      </c>
      <c r="G40" s="7">
        <v>5500</v>
      </c>
      <c r="H40" s="16" t="s">
        <v>60</v>
      </c>
      <c r="I40" s="8" t="s">
        <v>187</v>
      </c>
      <c r="J40" s="7">
        <v>1300</v>
      </c>
      <c r="K40" s="7">
        <f t="shared" si="2"/>
        <v>7150</v>
      </c>
      <c r="L40" s="8" t="s">
        <v>46</v>
      </c>
      <c r="M40" s="8" t="s">
        <v>229</v>
      </c>
      <c r="N40" s="9" t="s">
        <v>246</v>
      </c>
      <c r="O40" s="9" t="s">
        <v>235</v>
      </c>
      <c r="P40" s="7" t="str">
        <f t="shared" si="1"/>
        <v>2019-10</v>
      </c>
    </row>
    <row r="41" spans="3:16" x14ac:dyDescent="0.25">
      <c r="C41" s="8" t="s">
        <v>61</v>
      </c>
      <c r="D41" s="17" t="s">
        <v>62</v>
      </c>
      <c r="E41" s="7" t="s">
        <v>63</v>
      </c>
      <c r="F41" s="15">
        <v>43710</v>
      </c>
      <c r="G41" s="7">
        <v>7850</v>
      </c>
      <c r="H41" s="16" t="s">
        <v>64</v>
      </c>
      <c r="I41" s="8" t="s">
        <v>188</v>
      </c>
      <c r="J41" s="7">
        <v>1300</v>
      </c>
      <c r="K41" s="7">
        <f t="shared" si="2"/>
        <v>10205</v>
      </c>
      <c r="L41" s="8" t="e">
        <v>#N/A</v>
      </c>
      <c r="M41" s="8" t="s">
        <v>231</v>
      </c>
      <c r="N41" s="9" t="s">
        <v>65</v>
      </c>
      <c r="O41" s="9" t="s">
        <v>235</v>
      </c>
      <c r="P41" s="7" t="str">
        <f t="shared" si="1"/>
        <v>2019-09</v>
      </c>
    </row>
    <row r="42" spans="3:16" x14ac:dyDescent="0.25">
      <c r="C42" s="8" t="s">
        <v>61</v>
      </c>
      <c r="D42" s="17" t="s">
        <v>62</v>
      </c>
      <c r="E42" s="22" t="s">
        <v>63</v>
      </c>
      <c r="F42" s="15">
        <v>43675</v>
      </c>
      <c r="G42" s="7">
        <v>7850</v>
      </c>
      <c r="H42" s="16" t="s">
        <v>33</v>
      </c>
      <c r="I42" s="8" t="s">
        <v>188</v>
      </c>
      <c r="J42" s="7">
        <v>1300</v>
      </c>
      <c r="K42" s="7">
        <f t="shared" si="2"/>
        <v>10205</v>
      </c>
      <c r="L42" s="8" t="e">
        <v>#N/A</v>
      </c>
      <c r="M42" s="8" t="s">
        <v>231</v>
      </c>
      <c r="N42" s="9" t="s">
        <v>69</v>
      </c>
      <c r="O42" s="9" t="s">
        <v>235</v>
      </c>
      <c r="P42" s="7" t="str">
        <f t="shared" si="1"/>
        <v>2019-07</v>
      </c>
    </row>
    <row r="43" spans="3:16" x14ac:dyDescent="0.25">
      <c r="C43" s="8" t="s">
        <v>61</v>
      </c>
      <c r="D43" s="17" t="s">
        <v>62</v>
      </c>
      <c r="E43" s="22" t="s">
        <v>63</v>
      </c>
      <c r="F43" s="15">
        <v>43675</v>
      </c>
      <c r="G43" s="7" t="s">
        <v>8</v>
      </c>
      <c r="H43" s="16" t="s">
        <v>33</v>
      </c>
      <c r="I43" s="8" t="s">
        <v>188</v>
      </c>
      <c r="J43" s="7">
        <v>1300</v>
      </c>
      <c r="K43" s="7" t="str">
        <f t="shared" si="2"/>
        <v/>
      </c>
      <c r="L43" s="8" t="e">
        <v>#N/A</v>
      </c>
      <c r="M43" s="8" t="s">
        <v>231</v>
      </c>
      <c r="N43" s="9" t="s">
        <v>70</v>
      </c>
      <c r="O43" s="9" t="s">
        <v>235</v>
      </c>
      <c r="P43" s="7" t="str">
        <f t="shared" si="1"/>
        <v>2019-07</v>
      </c>
    </row>
    <row r="44" spans="3:16" x14ac:dyDescent="0.25">
      <c r="C44" s="13" t="s">
        <v>61</v>
      </c>
      <c r="D44" s="18" t="s">
        <v>71</v>
      </c>
      <c r="E44" s="26" t="s">
        <v>63</v>
      </c>
      <c r="F44" s="23">
        <v>43682</v>
      </c>
      <c r="G44" s="18">
        <v>2616</v>
      </c>
      <c r="H44" s="16" t="s">
        <v>64</v>
      </c>
      <c r="I44" s="8" t="s">
        <v>188</v>
      </c>
      <c r="J44" s="7">
        <v>1300</v>
      </c>
      <c r="K44" s="7">
        <f t="shared" si="2"/>
        <v>3400.8</v>
      </c>
      <c r="L44" s="24" t="e">
        <v>#N/A</v>
      </c>
      <c r="M44" s="8" t="s">
        <v>231</v>
      </c>
      <c r="N44" s="24" t="s">
        <v>67</v>
      </c>
      <c r="O44" s="24" t="s">
        <v>235</v>
      </c>
      <c r="P44" s="7" t="str">
        <f t="shared" si="1"/>
        <v>2019-08</v>
      </c>
    </row>
    <row r="45" spans="3:16" x14ac:dyDescent="0.25">
      <c r="C45" s="13" t="s">
        <v>61</v>
      </c>
      <c r="D45" s="18" t="s">
        <v>71</v>
      </c>
      <c r="E45" s="26" t="s">
        <v>63</v>
      </c>
      <c r="F45" s="23">
        <v>43717</v>
      </c>
      <c r="G45" s="18">
        <v>2616</v>
      </c>
      <c r="H45" s="16" t="s">
        <v>64</v>
      </c>
      <c r="I45" s="8" t="s">
        <v>188</v>
      </c>
      <c r="J45" s="7">
        <v>1300</v>
      </c>
      <c r="K45" s="7">
        <f t="shared" si="2"/>
        <v>3400.8</v>
      </c>
      <c r="L45" s="24" t="e">
        <v>#N/A</v>
      </c>
      <c r="M45" s="8" t="s">
        <v>231</v>
      </c>
      <c r="N45" s="24" t="s">
        <v>68</v>
      </c>
      <c r="O45" s="24" t="s">
        <v>235</v>
      </c>
      <c r="P45" s="7" t="str">
        <f t="shared" si="1"/>
        <v>2019-09</v>
      </c>
    </row>
    <row r="46" spans="3:16" x14ac:dyDescent="0.25">
      <c r="C46" s="8" t="s">
        <v>61</v>
      </c>
      <c r="D46" s="7" t="s">
        <v>66</v>
      </c>
      <c r="E46" s="7" t="s">
        <v>63</v>
      </c>
      <c r="F46" s="15">
        <v>43735</v>
      </c>
      <c r="G46" s="29">
        <v>11772</v>
      </c>
      <c r="H46" s="16" t="s">
        <v>57</v>
      </c>
      <c r="I46" s="8" t="s">
        <v>188</v>
      </c>
      <c r="J46" s="7">
        <v>1300</v>
      </c>
      <c r="K46" s="7">
        <f t="shared" si="2"/>
        <v>15303.6</v>
      </c>
      <c r="L46" s="8" t="e">
        <v>#N/A</v>
      </c>
      <c r="M46" s="8" t="s">
        <v>231</v>
      </c>
      <c r="N46" s="9" t="s">
        <v>73</v>
      </c>
      <c r="O46" s="9" t="s">
        <v>235</v>
      </c>
      <c r="P46" s="7" t="str">
        <f t="shared" si="1"/>
        <v>2019-09</v>
      </c>
    </row>
    <row r="47" spans="3:16" x14ac:dyDescent="0.25">
      <c r="C47" s="8" t="s">
        <v>61</v>
      </c>
      <c r="D47" s="7" t="s">
        <v>66</v>
      </c>
      <c r="E47" s="7" t="s">
        <v>63</v>
      </c>
      <c r="F47" s="15">
        <v>43735</v>
      </c>
      <c r="G47" s="7" t="s">
        <v>8</v>
      </c>
      <c r="H47" s="16" t="s">
        <v>57</v>
      </c>
      <c r="I47" s="8" t="s">
        <v>188</v>
      </c>
      <c r="J47" s="7">
        <v>1300</v>
      </c>
      <c r="K47" s="7" t="str">
        <f t="shared" si="2"/>
        <v/>
      </c>
      <c r="L47" s="8" t="e">
        <v>#N/A</v>
      </c>
      <c r="M47" s="8" t="s">
        <v>231</v>
      </c>
      <c r="N47" s="9" t="s">
        <v>74</v>
      </c>
      <c r="O47" s="9" t="s">
        <v>235</v>
      </c>
      <c r="P47" s="7" t="str">
        <f t="shared" si="1"/>
        <v>2019-09</v>
      </c>
    </row>
    <row r="48" spans="3:16" x14ac:dyDescent="0.25">
      <c r="C48" s="8" t="s">
        <v>61</v>
      </c>
      <c r="D48" s="7" t="s">
        <v>66</v>
      </c>
      <c r="E48" s="7" t="s">
        <v>63</v>
      </c>
      <c r="F48" s="15">
        <v>43749</v>
      </c>
      <c r="G48" s="7">
        <v>11772</v>
      </c>
      <c r="H48" s="16" t="s">
        <v>83</v>
      </c>
      <c r="I48" s="8" t="s">
        <v>188</v>
      </c>
      <c r="J48" s="7">
        <v>1300</v>
      </c>
      <c r="K48" s="7">
        <f t="shared" si="2"/>
        <v>15303.6</v>
      </c>
      <c r="L48" s="8" t="e">
        <v>#N/A</v>
      </c>
      <c r="M48" s="8" t="s">
        <v>231</v>
      </c>
      <c r="N48" s="9" t="s">
        <v>246</v>
      </c>
      <c r="O48" s="9" t="s">
        <v>235</v>
      </c>
      <c r="P48" s="7" t="str">
        <f t="shared" si="1"/>
        <v>2019-10</v>
      </c>
    </row>
    <row r="49" spans="3:16" x14ac:dyDescent="0.25">
      <c r="C49" s="8" t="s">
        <v>61</v>
      </c>
      <c r="D49" s="7" t="s">
        <v>66</v>
      </c>
      <c r="E49" s="7" t="s">
        <v>63</v>
      </c>
      <c r="F49" s="15">
        <v>43749</v>
      </c>
      <c r="G49" s="7" t="s">
        <v>8</v>
      </c>
      <c r="H49" s="16" t="s">
        <v>83</v>
      </c>
      <c r="I49" s="8" t="s">
        <v>188</v>
      </c>
      <c r="J49" s="7">
        <v>1300</v>
      </c>
      <c r="K49" s="7" t="str">
        <f t="shared" si="2"/>
        <v/>
      </c>
      <c r="L49" s="8" t="e">
        <v>#N/A</v>
      </c>
      <c r="M49" s="8" t="s">
        <v>231</v>
      </c>
      <c r="N49" s="40" t="s">
        <v>246</v>
      </c>
      <c r="O49" s="9" t="s">
        <v>235</v>
      </c>
      <c r="P49" s="7" t="str">
        <f t="shared" si="1"/>
        <v>2019-10</v>
      </c>
    </row>
    <row r="50" spans="3:16" x14ac:dyDescent="0.25">
      <c r="C50" s="8" t="s">
        <v>61</v>
      </c>
      <c r="D50" s="7" t="s">
        <v>66</v>
      </c>
      <c r="E50" s="7" t="s">
        <v>63</v>
      </c>
      <c r="F50" s="15">
        <v>43769</v>
      </c>
      <c r="G50" s="7">
        <v>11772</v>
      </c>
      <c r="H50" s="16" t="s">
        <v>60</v>
      </c>
      <c r="I50" s="8" t="s">
        <v>188</v>
      </c>
      <c r="J50" s="7">
        <v>1300</v>
      </c>
      <c r="K50" s="7">
        <f t="shared" si="2"/>
        <v>15303.6</v>
      </c>
      <c r="L50" s="8" t="e">
        <v>#N/A</v>
      </c>
      <c r="M50" s="8" t="s">
        <v>231</v>
      </c>
      <c r="N50" s="40" t="s">
        <v>246</v>
      </c>
      <c r="O50" s="9" t="s">
        <v>235</v>
      </c>
      <c r="P50" s="7" t="str">
        <f t="shared" si="1"/>
        <v>2019-10</v>
      </c>
    </row>
    <row r="51" spans="3:16" x14ac:dyDescent="0.25">
      <c r="C51" s="8" t="s">
        <v>61</v>
      </c>
      <c r="D51" s="7" t="s">
        <v>66</v>
      </c>
      <c r="E51" s="7" t="s">
        <v>63</v>
      </c>
      <c r="F51" s="15">
        <v>43769</v>
      </c>
      <c r="G51" s="7" t="s">
        <v>8</v>
      </c>
      <c r="H51" s="16" t="s">
        <v>60</v>
      </c>
      <c r="I51" s="8" t="s">
        <v>188</v>
      </c>
      <c r="J51" s="7">
        <v>1300</v>
      </c>
      <c r="K51" s="7" t="str">
        <f t="shared" si="2"/>
        <v/>
      </c>
      <c r="L51" s="8" t="e">
        <v>#N/A</v>
      </c>
      <c r="M51" s="8" t="s">
        <v>231</v>
      </c>
      <c r="N51" s="40" t="s">
        <v>246</v>
      </c>
      <c r="O51" s="9" t="s">
        <v>235</v>
      </c>
      <c r="P51" s="7" t="str">
        <f t="shared" si="1"/>
        <v>2019-10</v>
      </c>
    </row>
    <row r="52" spans="3:16" x14ac:dyDescent="0.25">
      <c r="C52" s="8" t="s">
        <v>61</v>
      </c>
      <c r="D52" s="7" t="s">
        <v>66</v>
      </c>
      <c r="E52" s="7" t="s">
        <v>63</v>
      </c>
      <c r="F52" s="15">
        <v>43784</v>
      </c>
      <c r="G52" s="7">
        <v>11772</v>
      </c>
      <c r="H52" s="16" t="s">
        <v>72</v>
      </c>
      <c r="I52" s="8" t="s">
        <v>188</v>
      </c>
      <c r="J52" s="7">
        <v>1300</v>
      </c>
      <c r="K52" s="7">
        <f t="shared" si="2"/>
        <v>15303.6</v>
      </c>
      <c r="L52" s="8" t="e">
        <v>#N/A</v>
      </c>
      <c r="M52" s="8" t="s">
        <v>231</v>
      </c>
      <c r="N52" s="40" t="s">
        <v>246</v>
      </c>
      <c r="O52" s="9" t="s">
        <v>235</v>
      </c>
      <c r="P52" s="7" t="str">
        <f t="shared" si="1"/>
        <v>2019-11</v>
      </c>
    </row>
    <row r="53" spans="3:16" x14ac:dyDescent="0.25">
      <c r="C53" s="8" t="s">
        <v>61</v>
      </c>
      <c r="D53" s="7" t="s">
        <v>66</v>
      </c>
      <c r="E53" s="7" t="s">
        <v>63</v>
      </c>
      <c r="F53" s="15">
        <v>43784</v>
      </c>
      <c r="G53" s="7" t="s">
        <v>8</v>
      </c>
      <c r="H53" s="16" t="s">
        <v>72</v>
      </c>
      <c r="I53" s="8" t="s">
        <v>188</v>
      </c>
      <c r="J53" s="7">
        <v>1300</v>
      </c>
      <c r="K53" s="7" t="str">
        <f t="shared" si="2"/>
        <v/>
      </c>
      <c r="L53" s="8" t="e">
        <v>#N/A</v>
      </c>
      <c r="M53" s="8" t="s">
        <v>231</v>
      </c>
      <c r="N53" s="40" t="s">
        <v>246</v>
      </c>
      <c r="O53" s="9" t="s">
        <v>235</v>
      </c>
      <c r="P53" s="7" t="str">
        <f t="shared" si="1"/>
        <v>2019-11</v>
      </c>
    </row>
    <row r="54" spans="3:16" x14ac:dyDescent="0.25">
      <c r="C54" s="8" t="s">
        <v>61</v>
      </c>
      <c r="D54" s="7" t="s">
        <v>66</v>
      </c>
      <c r="E54" s="7" t="s">
        <v>63</v>
      </c>
      <c r="F54" s="15">
        <v>43798</v>
      </c>
      <c r="G54" s="7">
        <v>11772</v>
      </c>
      <c r="H54" s="16" t="s">
        <v>75</v>
      </c>
      <c r="I54" s="8" t="s">
        <v>188</v>
      </c>
      <c r="J54" s="7">
        <v>1300</v>
      </c>
      <c r="K54" s="7">
        <f t="shared" si="2"/>
        <v>15303.6</v>
      </c>
      <c r="L54" s="8" t="e">
        <v>#N/A</v>
      </c>
      <c r="M54" s="8" t="s">
        <v>231</v>
      </c>
      <c r="N54" s="9"/>
      <c r="O54" s="9"/>
      <c r="P54" s="7" t="str">
        <f t="shared" si="1"/>
        <v>2019-11</v>
      </c>
    </row>
    <row r="55" spans="3:16" x14ac:dyDescent="0.25">
      <c r="C55" s="8" t="s">
        <v>61</v>
      </c>
      <c r="D55" s="7" t="s">
        <v>66</v>
      </c>
      <c r="E55" s="7" t="s">
        <v>63</v>
      </c>
      <c r="F55" s="15">
        <v>43798</v>
      </c>
      <c r="G55" s="7" t="s">
        <v>8</v>
      </c>
      <c r="H55" s="16" t="s">
        <v>75</v>
      </c>
      <c r="I55" s="8" t="s">
        <v>188</v>
      </c>
      <c r="J55" s="7">
        <v>1300</v>
      </c>
      <c r="K55" s="7" t="str">
        <f t="shared" si="2"/>
        <v/>
      </c>
      <c r="L55" s="8" t="e">
        <v>#N/A</v>
      </c>
      <c r="M55" s="8" t="s">
        <v>231</v>
      </c>
      <c r="N55" s="9"/>
      <c r="O55" s="9"/>
      <c r="P55" s="7" t="str">
        <f t="shared" si="1"/>
        <v>2019-11</v>
      </c>
    </row>
    <row r="56" spans="3:16" x14ac:dyDescent="0.25">
      <c r="C56" s="8" t="s">
        <v>61</v>
      </c>
      <c r="D56" s="7" t="s">
        <v>66</v>
      </c>
      <c r="E56" s="7" t="s">
        <v>63</v>
      </c>
      <c r="F56" s="15">
        <v>43812</v>
      </c>
      <c r="G56" s="7">
        <v>7848</v>
      </c>
      <c r="H56" s="16" t="s">
        <v>76</v>
      </c>
      <c r="I56" s="8" t="s">
        <v>188</v>
      </c>
      <c r="J56" s="7">
        <v>1300</v>
      </c>
      <c r="K56" s="7">
        <f t="shared" si="2"/>
        <v>10202.4</v>
      </c>
      <c r="L56" s="8" t="e">
        <v>#N/A</v>
      </c>
      <c r="M56" s="8" t="s">
        <v>229</v>
      </c>
      <c r="N56" s="9"/>
      <c r="O56" s="9"/>
      <c r="P56" s="7" t="str">
        <f t="shared" si="1"/>
        <v>2019-12</v>
      </c>
    </row>
    <row r="57" spans="3:16" x14ac:dyDescent="0.25">
      <c r="C57" s="8" t="s">
        <v>61</v>
      </c>
      <c r="D57" s="7" t="s">
        <v>66</v>
      </c>
      <c r="E57" s="7" t="s">
        <v>63</v>
      </c>
      <c r="F57" s="15">
        <v>43812</v>
      </c>
      <c r="G57" s="7" t="s">
        <v>8</v>
      </c>
      <c r="H57" s="16" t="s">
        <v>76</v>
      </c>
      <c r="I57" s="8" t="s">
        <v>188</v>
      </c>
      <c r="J57" s="7">
        <v>1300</v>
      </c>
      <c r="K57" s="7" t="str">
        <f t="shared" si="2"/>
        <v/>
      </c>
      <c r="L57" s="8" t="e">
        <v>#N/A</v>
      </c>
      <c r="M57" s="8" t="s">
        <v>229</v>
      </c>
      <c r="N57" s="9"/>
      <c r="O57" s="9"/>
      <c r="P57" s="7" t="str">
        <f t="shared" si="1"/>
        <v>2019-12</v>
      </c>
    </row>
    <row r="58" spans="3:16" x14ac:dyDescent="0.25">
      <c r="C58" s="8" t="s">
        <v>61</v>
      </c>
      <c r="D58" s="7" t="s">
        <v>77</v>
      </c>
      <c r="E58" s="7" t="s">
        <v>63</v>
      </c>
      <c r="F58" s="14">
        <v>43838</v>
      </c>
      <c r="G58" s="7">
        <v>11772</v>
      </c>
      <c r="H58" s="16" t="s">
        <v>78</v>
      </c>
      <c r="I58" s="8" t="s">
        <v>188</v>
      </c>
      <c r="J58" s="7">
        <v>1300</v>
      </c>
      <c r="K58" s="7">
        <f t="shared" si="2"/>
        <v>15303.6</v>
      </c>
      <c r="L58" s="8" t="e">
        <v>#N/A</v>
      </c>
      <c r="M58" s="8" t="s">
        <v>229</v>
      </c>
      <c r="N58" s="9"/>
      <c r="O58" s="9"/>
      <c r="P58" s="7" t="str">
        <f t="shared" si="1"/>
        <v>2020-01</v>
      </c>
    </row>
    <row r="59" spans="3:16" x14ac:dyDescent="0.25">
      <c r="C59" s="8" t="s">
        <v>61</v>
      </c>
      <c r="D59" s="7" t="s">
        <v>77</v>
      </c>
      <c r="E59" s="7" t="s">
        <v>63</v>
      </c>
      <c r="F59" s="14">
        <v>43838</v>
      </c>
      <c r="G59" s="7" t="s">
        <v>8</v>
      </c>
      <c r="H59" s="16" t="s">
        <v>78</v>
      </c>
      <c r="I59" s="8" t="s">
        <v>188</v>
      </c>
      <c r="J59" s="7">
        <v>1300</v>
      </c>
      <c r="K59" s="7" t="str">
        <f t="shared" si="2"/>
        <v/>
      </c>
      <c r="L59" s="8" t="e">
        <v>#N/A</v>
      </c>
      <c r="M59" s="8" t="s">
        <v>229</v>
      </c>
      <c r="N59" s="9"/>
      <c r="O59" s="9"/>
      <c r="P59" s="7" t="str">
        <f t="shared" si="1"/>
        <v>2020-01</v>
      </c>
    </row>
    <row r="60" spans="3:16" x14ac:dyDescent="0.25">
      <c r="C60" s="8" t="s">
        <v>61</v>
      </c>
      <c r="D60" s="7" t="s">
        <v>77</v>
      </c>
      <c r="E60" s="7" t="s">
        <v>63</v>
      </c>
      <c r="F60" s="14">
        <v>43852</v>
      </c>
      <c r="G60" s="7">
        <v>11772</v>
      </c>
      <c r="H60" s="16" t="s">
        <v>79</v>
      </c>
      <c r="I60" s="8" t="s">
        <v>188</v>
      </c>
      <c r="J60" s="7">
        <v>1300</v>
      </c>
      <c r="K60" s="7">
        <f t="shared" si="2"/>
        <v>15303.6</v>
      </c>
      <c r="L60" s="8" t="e">
        <v>#N/A</v>
      </c>
      <c r="M60" s="8" t="s">
        <v>229</v>
      </c>
      <c r="N60" s="9"/>
      <c r="O60" s="9"/>
      <c r="P60" s="7" t="str">
        <f t="shared" si="1"/>
        <v>2020-01</v>
      </c>
    </row>
    <row r="61" spans="3:16" x14ac:dyDescent="0.25">
      <c r="C61" s="8" t="s">
        <v>61</v>
      </c>
      <c r="D61" s="7" t="s">
        <v>77</v>
      </c>
      <c r="E61" s="7" t="s">
        <v>63</v>
      </c>
      <c r="F61" s="14">
        <v>43852</v>
      </c>
      <c r="G61" s="7" t="s">
        <v>8</v>
      </c>
      <c r="H61" s="16" t="s">
        <v>79</v>
      </c>
      <c r="I61" s="8" t="s">
        <v>188</v>
      </c>
      <c r="J61" s="7">
        <v>1300</v>
      </c>
      <c r="K61" s="7" t="str">
        <f t="shared" si="2"/>
        <v/>
      </c>
      <c r="L61" s="8" t="e">
        <v>#N/A</v>
      </c>
      <c r="M61" s="8" t="s">
        <v>229</v>
      </c>
      <c r="N61" s="9"/>
      <c r="O61" s="9"/>
      <c r="P61" s="7" t="str">
        <f t="shared" si="1"/>
        <v>2020-01</v>
      </c>
    </row>
    <row r="62" spans="3:16" x14ac:dyDescent="0.25">
      <c r="C62" s="8" t="s">
        <v>61</v>
      </c>
      <c r="D62" s="7" t="s">
        <v>77</v>
      </c>
      <c r="E62" s="7" t="s">
        <v>63</v>
      </c>
      <c r="F62" s="14">
        <v>43866</v>
      </c>
      <c r="G62" s="7">
        <v>11772</v>
      </c>
      <c r="H62" s="16" t="s">
        <v>80</v>
      </c>
      <c r="I62" s="8" t="s">
        <v>188</v>
      </c>
      <c r="J62" s="7">
        <v>1300</v>
      </c>
      <c r="K62" s="7">
        <f t="shared" si="2"/>
        <v>15303.6</v>
      </c>
      <c r="L62" s="8" t="e">
        <v>#N/A</v>
      </c>
      <c r="M62" s="8" t="s">
        <v>229</v>
      </c>
      <c r="N62" s="9"/>
      <c r="O62" s="9"/>
      <c r="P62" s="7" t="str">
        <f t="shared" si="1"/>
        <v>2020-02</v>
      </c>
    </row>
    <row r="63" spans="3:16" x14ac:dyDescent="0.25">
      <c r="C63" s="8" t="s">
        <v>61</v>
      </c>
      <c r="D63" s="7" t="s">
        <v>77</v>
      </c>
      <c r="E63" s="7" t="s">
        <v>63</v>
      </c>
      <c r="F63" s="14">
        <v>43866</v>
      </c>
      <c r="G63" s="7" t="s">
        <v>8</v>
      </c>
      <c r="H63" s="16" t="s">
        <v>80</v>
      </c>
      <c r="I63" s="8" t="s">
        <v>188</v>
      </c>
      <c r="J63" s="7">
        <v>1300</v>
      </c>
      <c r="K63" s="7" t="str">
        <f t="shared" si="2"/>
        <v/>
      </c>
      <c r="L63" s="8" t="e">
        <v>#N/A</v>
      </c>
      <c r="M63" s="8" t="s">
        <v>229</v>
      </c>
      <c r="N63" s="9"/>
      <c r="O63" s="9"/>
      <c r="P63" s="7" t="str">
        <f t="shared" si="1"/>
        <v>2020-02</v>
      </c>
    </row>
    <row r="64" spans="3:16" x14ac:dyDescent="0.25">
      <c r="C64" s="8" t="s">
        <v>61</v>
      </c>
      <c r="D64" s="7" t="s">
        <v>77</v>
      </c>
      <c r="E64" s="7" t="s">
        <v>63</v>
      </c>
      <c r="F64" s="14">
        <v>43880</v>
      </c>
      <c r="G64" s="7">
        <v>11772</v>
      </c>
      <c r="H64" s="16" t="s">
        <v>81</v>
      </c>
      <c r="I64" s="8" t="s">
        <v>188</v>
      </c>
      <c r="J64" s="7">
        <v>1300</v>
      </c>
      <c r="K64" s="7">
        <f t="shared" si="2"/>
        <v>15303.6</v>
      </c>
      <c r="L64" s="8" t="e">
        <v>#N/A</v>
      </c>
      <c r="M64" s="8" t="s">
        <v>229</v>
      </c>
      <c r="N64" s="9"/>
      <c r="O64" s="9"/>
      <c r="P64" s="7" t="str">
        <f t="shared" si="1"/>
        <v>2020-02</v>
      </c>
    </row>
    <row r="65" spans="3:16" x14ac:dyDescent="0.25">
      <c r="C65" s="8" t="s">
        <v>61</v>
      </c>
      <c r="D65" s="7" t="s">
        <v>77</v>
      </c>
      <c r="E65" s="7" t="s">
        <v>63</v>
      </c>
      <c r="F65" s="14">
        <v>43880</v>
      </c>
      <c r="G65" s="7" t="s">
        <v>8</v>
      </c>
      <c r="H65" s="16" t="s">
        <v>81</v>
      </c>
      <c r="I65" s="8" t="s">
        <v>188</v>
      </c>
      <c r="J65" s="7">
        <v>1300</v>
      </c>
      <c r="K65" s="7" t="str">
        <f t="shared" si="2"/>
        <v/>
      </c>
      <c r="L65" s="8" t="e">
        <v>#N/A</v>
      </c>
      <c r="M65" s="8" t="s">
        <v>229</v>
      </c>
      <c r="N65" s="9"/>
      <c r="O65" s="9"/>
      <c r="P65" s="7" t="str">
        <f t="shared" si="1"/>
        <v>2020-02</v>
      </c>
    </row>
    <row r="66" spans="3:16" x14ac:dyDescent="0.25">
      <c r="C66" s="8" t="s">
        <v>61</v>
      </c>
      <c r="D66" s="7" t="s">
        <v>77</v>
      </c>
      <c r="E66" s="7" t="s">
        <v>63</v>
      </c>
      <c r="F66" s="14">
        <v>43894</v>
      </c>
      <c r="G66" s="7">
        <v>11772</v>
      </c>
      <c r="H66" s="16" t="s">
        <v>82</v>
      </c>
      <c r="I66" s="8" t="s">
        <v>188</v>
      </c>
      <c r="J66" s="7">
        <v>1300</v>
      </c>
      <c r="K66" s="7">
        <f t="shared" si="2"/>
        <v>15303.6</v>
      </c>
      <c r="L66" s="8" t="e">
        <v>#N/A</v>
      </c>
      <c r="M66" s="8" t="s">
        <v>229</v>
      </c>
      <c r="N66" s="9"/>
      <c r="O66" s="9"/>
      <c r="P66" s="7" t="str">
        <f t="shared" si="1"/>
        <v>2020-03</v>
      </c>
    </row>
    <row r="67" spans="3:16" x14ac:dyDescent="0.25">
      <c r="C67" s="8" t="s">
        <v>61</v>
      </c>
      <c r="D67" s="7" t="s">
        <v>77</v>
      </c>
      <c r="E67" s="7" t="s">
        <v>63</v>
      </c>
      <c r="F67" s="14">
        <v>43894</v>
      </c>
      <c r="G67" s="7" t="s">
        <v>8</v>
      </c>
      <c r="H67" s="16" t="s">
        <v>82</v>
      </c>
      <c r="I67" s="8" t="s">
        <v>188</v>
      </c>
      <c r="J67" s="7">
        <v>1300</v>
      </c>
      <c r="K67" s="7" t="str">
        <f t="shared" si="2"/>
        <v/>
      </c>
      <c r="L67" s="8" t="e">
        <v>#N/A</v>
      </c>
      <c r="M67" s="8" t="s">
        <v>229</v>
      </c>
      <c r="N67" s="9"/>
      <c r="O67" s="9"/>
      <c r="P67" s="7" t="str">
        <f t="shared" si="1"/>
        <v>2020-03</v>
      </c>
    </row>
    <row r="68" spans="3:16" x14ac:dyDescent="0.25">
      <c r="C68" s="10" t="s">
        <v>84</v>
      </c>
      <c r="D68" s="7" t="s">
        <v>85</v>
      </c>
      <c r="E68" s="7" t="s">
        <v>86</v>
      </c>
      <c r="F68" s="15">
        <v>43742</v>
      </c>
      <c r="G68" s="18">
        <v>3740</v>
      </c>
      <c r="H68" s="20" t="s">
        <v>87</v>
      </c>
      <c r="I68" s="8" t="s">
        <v>188</v>
      </c>
      <c r="J68" s="7">
        <v>1300</v>
      </c>
      <c r="K68" s="7">
        <f t="shared" si="2"/>
        <v>4862</v>
      </c>
      <c r="L68" s="8" t="s">
        <v>88</v>
      </c>
      <c r="M68" s="8" t="s">
        <v>229</v>
      </c>
      <c r="N68" s="12" t="s">
        <v>89</v>
      </c>
      <c r="O68" s="12" t="s">
        <v>235</v>
      </c>
      <c r="P68" s="7" t="str">
        <f t="shared" ref="P68:P117" si="3">YEAR(F68) &amp; "-" &amp; TEXT(MONTH(F68),"00")</f>
        <v>2019-10</v>
      </c>
    </row>
    <row r="69" spans="3:16" x14ac:dyDescent="0.25">
      <c r="C69" s="8" t="s">
        <v>84</v>
      </c>
      <c r="D69" s="7" t="s">
        <v>85</v>
      </c>
      <c r="E69" s="7" t="s">
        <v>90</v>
      </c>
      <c r="F69" s="15">
        <v>43742</v>
      </c>
      <c r="G69" s="18">
        <v>3740</v>
      </c>
      <c r="H69" s="20" t="s">
        <v>87</v>
      </c>
      <c r="I69" s="8" t="s">
        <v>188</v>
      </c>
      <c r="J69" s="7">
        <v>1300</v>
      </c>
      <c r="K69" s="7">
        <f t="shared" si="2"/>
        <v>4862</v>
      </c>
      <c r="L69" s="8" t="s">
        <v>88</v>
      </c>
      <c r="M69" s="8" t="s">
        <v>229</v>
      </c>
      <c r="N69" s="12" t="s">
        <v>91</v>
      </c>
      <c r="O69" s="12" t="s">
        <v>235</v>
      </c>
      <c r="P69" s="7" t="str">
        <f t="shared" si="3"/>
        <v>2019-10</v>
      </c>
    </row>
    <row r="70" spans="3:16" x14ac:dyDescent="0.25">
      <c r="C70" s="8" t="s">
        <v>84</v>
      </c>
      <c r="D70" s="7" t="s">
        <v>85</v>
      </c>
      <c r="E70" s="7" t="s">
        <v>92</v>
      </c>
      <c r="F70" s="15">
        <v>43742</v>
      </c>
      <c r="G70" s="18">
        <v>3740</v>
      </c>
      <c r="H70" s="20" t="s">
        <v>87</v>
      </c>
      <c r="I70" s="8" t="s">
        <v>188</v>
      </c>
      <c r="J70" s="7">
        <v>1300</v>
      </c>
      <c r="K70" s="7">
        <f t="shared" si="2"/>
        <v>4862</v>
      </c>
      <c r="L70" s="8" t="s">
        <v>88</v>
      </c>
      <c r="M70" s="8" t="s">
        <v>229</v>
      </c>
      <c r="N70" s="12" t="s">
        <v>93</v>
      </c>
      <c r="O70" s="12" t="s">
        <v>235</v>
      </c>
      <c r="P70" s="7" t="str">
        <f t="shared" si="3"/>
        <v>2019-10</v>
      </c>
    </row>
    <row r="71" spans="3:16" x14ac:dyDescent="0.25">
      <c r="C71" s="8" t="s">
        <v>84</v>
      </c>
      <c r="D71" s="7" t="s">
        <v>85</v>
      </c>
      <c r="E71" s="7" t="s">
        <v>94</v>
      </c>
      <c r="F71" s="15">
        <v>43742</v>
      </c>
      <c r="G71" s="18">
        <v>3740</v>
      </c>
      <c r="H71" s="20" t="s">
        <v>87</v>
      </c>
      <c r="I71" s="8" t="s">
        <v>188</v>
      </c>
      <c r="J71" s="7">
        <v>1300</v>
      </c>
      <c r="K71" s="7">
        <f t="shared" si="2"/>
        <v>4862</v>
      </c>
      <c r="L71" s="8" t="s">
        <v>9</v>
      </c>
      <c r="M71" s="8" t="s">
        <v>229</v>
      </c>
      <c r="N71" s="12" t="s">
        <v>95</v>
      </c>
      <c r="O71" s="12" t="s">
        <v>235</v>
      </c>
      <c r="P71" s="7" t="str">
        <f t="shared" si="3"/>
        <v>2019-10</v>
      </c>
    </row>
    <row r="72" spans="3:16" x14ac:dyDescent="0.25">
      <c r="C72" s="8" t="s">
        <v>84</v>
      </c>
      <c r="D72" s="7" t="s">
        <v>85</v>
      </c>
      <c r="E72" s="7" t="s">
        <v>96</v>
      </c>
      <c r="F72" s="15">
        <v>43742</v>
      </c>
      <c r="G72" s="18">
        <v>3740</v>
      </c>
      <c r="H72" s="20" t="s">
        <v>87</v>
      </c>
      <c r="I72" s="8" t="s">
        <v>188</v>
      </c>
      <c r="J72" s="7">
        <v>1300</v>
      </c>
      <c r="K72" s="7">
        <f t="shared" si="2"/>
        <v>4862</v>
      </c>
      <c r="L72" s="8" t="s">
        <v>9</v>
      </c>
      <c r="M72" s="8" t="s">
        <v>229</v>
      </c>
      <c r="N72" s="12" t="s">
        <v>97</v>
      </c>
      <c r="O72" s="12" t="s">
        <v>235</v>
      </c>
      <c r="P72" s="7" t="str">
        <f t="shared" si="3"/>
        <v>2019-10</v>
      </c>
    </row>
    <row r="73" spans="3:16" x14ac:dyDescent="0.25">
      <c r="C73" s="9" t="s">
        <v>100</v>
      </c>
      <c r="D73" s="7" t="s">
        <v>101</v>
      </c>
      <c r="E73" s="7" t="s">
        <v>98</v>
      </c>
      <c r="F73" s="21">
        <v>43762</v>
      </c>
      <c r="G73" s="18">
        <v>7000</v>
      </c>
      <c r="H73" s="20" t="s">
        <v>104</v>
      </c>
      <c r="I73" s="8" t="s">
        <v>188</v>
      </c>
      <c r="J73" s="7">
        <v>1300</v>
      </c>
      <c r="K73" s="7">
        <f t="shared" si="2"/>
        <v>9100</v>
      </c>
      <c r="L73" s="7"/>
      <c r="M73" s="8" t="s">
        <v>229</v>
      </c>
      <c r="N73" s="12" t="s">
        <v>102</v>
      </c>
      <c r="O73" s="12" t="s">
        <v>235</v>
      </c>
      <c r="P73" s="7" t="str">
        <f t="shared" si="3"/>
        <v>2019-10</v>
      </c>
    </row>
    <row r="74" spans="3:16" x14ac:dyDescent="0.25">
      <c r="C74" s="9" t="s">
        <v>100</v>
      </c>
      <c r="D74" s="7" t="s">
        <v>101</v>
      </c>
      <c r="E74" s="7" t="s">
        <v>99</v>
      </c>
      <c r="F74" s="21">
        <v>43762</v>
      </c>
      <c r="G74" s="18">
        <v>1300</v>
      </c>
      <c r="H74" s="20" t="s">
        <v>104</v>
      </c>
      <c r="I74" s="8" t="s">
        <v>188</v>
      </c>
      <c r="J74" s="7">
        <v>1300</v>
      </c>
      <c r="K74" s="7">
        <f t="shared" si="2"/>
        <v>1690</v>
      </c>
      <c r="L74" s="7"/>
      <c r="M74" s="8" t="s">
        <v>229</v>
      </c>
      <c r="N74" s="12" t="s">
        <v>103</v>
      </c>
      <c r="O74" s="12" t="s">
        <v>235</v>
      </c>
      <c r="P74" s="7" t="str">
        <f t="shared" si="3"/>
        <v>2019-10</v>
      </c>
    </row>
    <row r="75" spans="3:16" x14ac:dyDescent="0.25">
      <c r="C75" s="7" t="s">
        <v>189</v>
      </c>
      <c r="D75" s="7">
        <v>700307</v>
      </c>
      <c r="E75" s="7" t="s">
        <v>105</v>
      </c>
      <c r="F75" s="14">
        <v>43634</v>
      </c>
      <c r="G75" s="7">
        <v>6000</v>
      </c>
      <c r="H75" s="7"/>
      <c r="I75" s="9" t="s">
        <v>191</v>
      </c>
      <c r="J75" s="7">
        <v>1000</v>
      </c>
      <c r="K75" s="7">
        <f t="shared" si="2"/>
        <v>6000</v>
      </c>
      <c r="L75" s="7"/>
      <c r="M75" s="8" t="s">
        <v>229</v>
      </c>
      <c r="N75" s="12" t="s">
        <v>217</v>
      </c>
      <c r="O75" s="12" t="s">
        <v>234</v>
      </c>
      <c r="P75" s="7" t="str">
        <f t="shared" si="3"/>
        <v>2019-06</v>
      </c>
    </row>
    <row r="76" spans="3:16" x14ac:dyDescent="0.25">
      <c r="C76" s="7" t="s">
        <v>189</v>
      </c>
      <c r="D76" s="7">
        <v>700307</v>
      </c>
      <c r="E76" s="7" t="s">
        <v>105</v>
      </c>
      <c r="F76" s="14">
        <v>43726</v>
      </c>
      <c r="G76" s="7">
        <v>6000</v>
      </c>
      <c r="H76" s="7"/>
      <c r="I76" s="9" t="s">
        <v>191</v>
      </c>
      <c r="J76" s="7">
        <v>1000</v>
      </c>
      <c r="K76" s="7">
        <f t="shared" si="2"/>
        <v>6000</v>
      </c>
      <c r="L76" s="7"/>
      <c r="M76" s="8" t="s">
        <v>229</v>
      </c>
      <c r="N76" s="12"/>
      <c r="O76" s="12"/>
      <c r="P76" s="7" t="str">
        <f t="shared" si="3"/>
        <v>2019-09</v>
      </c>
    </row>
    <row r="77" spans="3:16" x14ac:dyDescent="0.25">
      <c r="C77" s="7" t="s">
        <v>189</v>
      </c>
      <c r="D77" s="7">
        <v>700307</v>
      </c>
      <c r="E77" s="7" t="s">
        <v>105</v>
      </c>
      <c r="F77" s="14">
        <v>43756</v>
      </c>
      <c r="G77" s="7">
        <v>12000</v>
      </c>
      <c r="H77" s="7"/>
      <c r="I77" s="9" t="s">
        <v>191</v>
      </c>
      <c r="J77" s="7">
        <v>1000</v>
      </c>
      <c r="K77" s="7">
        <f t="shared" si="2"/>
        <v>12000</v>
      </c>
      <c r="L77" s="7"/>
      <c r="M77" s="8" t="s">
        <v>229</v>
      </c>
      <c r="N77" s="12"/>
      <c r="O77" s="12"/>
      <c r="P77" s="7" t="str">
        <f t="shared" si="3"/>
        <v>2019-10</v>
      </c>
    </row>
    <row r="78" spans="3:16" x14ac:dyDescent="0.25">
      <c r="C78" s="7" t="s">
        <v>106</v>
      </c>
      <c r="D78" s="7" t="s">
        <v>107</v>
      </c>
      <c r="E78" s="7" t="s">
        <v>108</v>
      </c>
      <c r="F78" s="14">
        <v>43612</v>
      </c>
      <c r="G78" s="7">
        <v>8500</v>
      </c>
      <c r="H78" s="7"/>
      <c r="I78" s="9" t="s">
        <v>191</v>
      </c>
      <c r="J78" s="7">
        <v>1300</v>
      </c>
      <c r="K78" s="7">
        <f t="shared" si="2"/>
        <v>11050</v>
      </c>
      <c r="L78" s="7"/>
      <c r="M78" s="8" t="s">
        <v>229</v>
      </c>
      <c r="N78" s="7" t="s">
        <v>109</v>
      </c>
      <c r="O78" s="33" t="s">
        <v>234</v>
      </c>
      <c r="P78" s="7" t="str">
        <f t="shared" si="3"/>
        <v>2019-05</v>
      </c>
    </row>
    <row r="79" spans="3:16" x14ac:dyDescent="0.25">
      <c r="C79" s="7" t="s">
        <v>110</v>
      </c>
      <c r="D79" s="7" t="s">
        <v>111</v>
      </c>
      <c r="E79" s="7" t="s">
        <v>112</v>
      </c>
      <c r="F79" s="14">
        <v>43616</v>
      </c>
      <c r="G79" s="7">
        <v>5</v>
      </c>
      <c r="H79" s="7" t="s">
        <v>113</v>
      </c>
      <c r="I79" s="9" t="s">
        <v>191</v>
      </c>
      <c r="J79" s="7">
        <v>1300</v>
      </c>
      <c r="K79" s="7">
        <f t="shared" si="2"/>
        <v>6.5</v>
      </c>
      <c r="L79" s="7"/>
      <c r="M79" s="8" t="s">
        <v>229</v>
      </c>
      <c r="N79" s="7" t="s">
        <v>117</v>
      </c>
      <c r="O79" s="33" t="s">
        <v>234</v>
      </c>
      <c r="P79" s="7" t="str">
        <f t="shared" si="3"/>
        <v>2019-05</v>
      </c>
    </row>
    <row r="80" spans="3:16" x14ac:dyDescent="0.25">
      <c r="C80" s="7" t="s">
        <v>110</v>
      </c>
      <c r="D80" s="7" t="s">
        <v>111</v>
      </c>
      <c r="E80" s="7" t="s">
        <v>112</v>
      </c>
      <c r="F80" s="14">
        <v>43707</v>
      </c>
      <c r="G80" s="7">
        <v>7</v>
      </c>
      <c r="H80" s="7" t="s">
        <v>113</v>
      </c>
      <c r="I80" s="9" t="s">
        <v>191</v>
      </c>
      <c r="J80" s="7">
        <v>1300</v>
      </c>
      <c r="K80" s="7">
        <f t="shared" si="2"/>
        <v>9.1</v>
      </c>
      <c r="L80" s="7"/>
      <c r="M80" s="8" t="s">
        <v>229</v>
      </c>
      <c r="N80" s="7" t="s">
        <v>116</v>
      </c>
      <c r="O80" s="33" t="s">
        <v>234</v>
      </c>
      <c r="P80" s="7" t="str">
        <f t="shared" si="3"/>
        <v>2019-08</v>
      </c>
    </row>
    <row r="81" spans="3:16" x14ac:dyDescent="0.25">
      <c r="C81" s="7" t="s">
        <v>110</v>
      </c>
      <c r="D81" s="7" t="s">
        <v>114</v>
      </c>
      <c r="E81" s="7" t="s">
        <v>115</v>
      </c>
      <c r="F81" s="14">
        <v>44124</v>
      </c>
      <c r="G81" s="7">
        <v>50</v>
      </c>
      <c r="H81" s="7" t="s">
        <v>113</v>
      </c>
      <c r="I81" s="9" t="s">
        <v>191</v>
      </c>
      <c r="J81" s="7">
        <v>1300</v>
      </c>
      <c r="K81" s="7">
        <f t="shared" si="2"/>
        <v>65</v>
      </c>
      <c r="L81" s="7"/>
      <c r="M81" s="8" t="s">
        <v>229</v>
      </c>
      <c r="N81" s="7"/>
      <c r="O81" s="33"/>
      <c r="P81" s="7" t="str">
        <f t="shared" si="3"/>
        <v>2020-10</v>
      </c>
    </row>
    <row r="82" spans="3:16" x14ac:dyDescent="0.25">
      <c r="C82" s="7" t="s">
        <v>42</v>
      </c>
      <c r="D82" s="7" t="s">
        <v>154</v>
      </c>
      <c r="E82" s="7" t="s">
        <v>153</v>
      </c>
      <c r="F82" s="15">
        <v>43622</v>
      </c>
      <c r="G82" s="7">
        <v>5400</v>
      </c>
      <c r="H82" s="8"/>
      <c r="I82" s="7" t="s">
        <v>190</v>
      </c>
      <c r="J82" s="7">
        <v>1300</v>
      </c>
      <c r="K82" s="7">
        <f t="shared" si="2"/>
        <v>7020</v>
      </c>
      <c r="L82" s="7"/>
      <c r="M82" s="7" t="s">
        <v>232</v>
      </c>
      <c r="N82" s="9" t="s">
        <v>182</v>
      </c>
      <c r="O82" s="9" t="s">
        <v>235</v>
      </c>
      <c r="P82" s="7" t="str">
        <f t="shared" si="3"/>
        <v>2019-06</v>
      </c>
    </row>
    <row r="83" spans="3:16" x14ac:dyDescent="0.25">
      <c r="C83" s="7" t="s">
        <v>42</v>
      </c>
      <c r="D83" s="7" t="s">
        <v>155</v>
      </c>
      <c r="E83" s="7" t="s">
        <v>153</v>
      </c>
      <c r="F83" s="15">
        <v>43629</v>
      </c>
      <c r="G83" s="7">
        <v>5400</v>
      </c>
      <c r="H83" s="8"/>
      <c r="I83" s="7" t="s">
        <v>190</v>
      </c>
      <c r="J83" s="7">
        <v>1300</v>
      </c>
      <c r="K83" s="7">
        <f t="shared" si="2"/>
        <v>7020</v>
      </c>
      <c r="L83" s="7"/>
      <c r="M83" s="33" t="s">
        <v>232</v>
      </c>
      <c r="N83" s="9" t="s">
        <v>183</v>
      </c>
      <c r="O83" s="9" t="s">
        <v>235</v>
      </c>
      <c r="P83" s="7" t="str">
        <f t="shared" si="3"/>
        <v>2019-06</v>
      </c>
    </row>
    <row r="84" spans="3:16" x14ac:dyDescent="0.25">
      <c r="C84" s="7" t="s">
        <v>42</v>
      </c>
      <c r="D84" s="7" t="s">
        <v>156</v>
      </c>
      <c r="E84" s="7" t="s">
        <v>153</v>
      </c>
      <c r="F84" s="15">
        <v>43636</v>
      </c>
      <c r="G84" s="7">
        <v>5400</v>
      </c>
      <c r="H84" s="8"/>
      <c r="I84" s="7" t="s">
        <v>190</v>
      </c>
      <c r="J84" s="7">
        <v>1300</v>
      </c>
      <c r="K84" s="7">
        <f t="shared" si="2"/>
        <v>7020</v>
      </c>
      <c r="L84" s="7"/>
      <c r="M84" s="33" t="s">
        <v>232</v>
      </c>
      <c r="N84" s="9" t="s">
        <v>175</v>
      </c>
      <c r="O84" s="9" t="s">
        <v>235</v>
      </c>
      <c r="P84" s="7" t="str">
        <f t="shared" si="3"/>
        <v>2019-06</v>
      </c>
    </row>
    <row r="85" spans="3:16" x14ac:dyDescent="0.25">
      <c r="C85" s="7" t="s">
        <v>42</v>
      </c>
      <c r="D85" s="7" t="s">
        <v>157</v>
      </c>
      <c r="E85" s="7" t="s">
        <v>153</v>
      </c>
      <c r="F85" s="15">
        <v>43643</v>
      </c>
      <c r="G85" s="7">
        <v>5400</v>
      </c>
      <c r="H85" s="8"/>
      <c r="I85" s="7" t="s">
        <v>190</v>
      </c>
      <c r="J85" s="7">
        <v>1300</v>
      </c>
      <c r="K85" s="7">
        <f t="shared" si="2"/>
        <v>7020</v>
      </c>
      <c r="L85" s="7"/>
      <c r="M85" s="33" t="s">
        <v>232</v>
      </c>
      <c r="N85" s="8" t="s">
        <v>176</v>
      </c>
      <c r="O85" s="8" t="s">
        <v>235</v>
      </c>
      <c r="P85" s="7" t="str">
        <f t="shared" si="3"/>
        <v>2019-06</v>
      </c>
    </row>
    <row r="86" spans="3:16" x14ac:dyDescent="0.25">
      <c r="C86" s="7" t="s">
        <v>42</v>
      </c>
      <c r="D86" s="7" t="s">
        <v>158</v>
      </c>
      <c r="E86" s="7" t="s">
        <v>153</v>
      </c>
      <c r="F86" s="15">
        <v>43650</v>
      </c>
      <c r="G86" s="18">
        <v>5400</v>
      </c>
      <c r="H86" s="8"/>
      <c r="I86" s="7" t="s">
        <v>190</v>
      </c>
      <c r="J86" s="7">
        <v>1300</v>
      </c>
      <c r="K86" s="7">
        <f t="shared" si="2"/>
        <v>7020</v>
      </c>
      <c r="L86" s="7"/>
      <c r="M86" s="33" t="s">
        <v>232</v>
      </c>
      <c r="N86" s="8" t="s">
        <v>177</v>
      </c>
      <c r="O86" s="8" t="s">
        <v>235</v>
      </c>
      <c r="P86" s="7" t="str">
        <f t="shared" si="3"/>
        <v>2019-07</v>
      </c>
    </row>
    <row r="87" spans="3:16" x14ac:dyDescent="0.25">
      <c r="C87" s="7" t="s">
        <v>42</v>
      </c>
      <c r="D87" s="7" t="s">
        <v>159</v>
      </c>
      <c r="E87" s="7" t="s">
        <v>153</v>
      </c>
      <c r="F87" s="15">
        <v>43664</v>
      </c>
      <c r="G87" s="18">
        <v>5400</v>
      </c>
      <c r="H87" s="8"/>
      <c r="I87" s="7" t="s">
        <v>190</v>
      </c>
      <c r="J87" s="7">
        <v>1300</v>
      </c>
      <c r="K87" s="7">
        <f t="shared" si="2"/>
        <v>7020</v>
      </c>
      <c r="L87" s="7"/>
      <c r="M87" s="33" t="s">
        <v>232</v>
      </c>
      <c r="N87" s="9" t="s">
        <v>178</v>
      </c>
      <c r="O87" s="9" t="s">
        <v>235</v>
      </c>
      <c r="P87" s="7" t="str">
        <f t="shared" si="3"/>
        <v>2019-07</v>
      </c>
    </row>
    <row r="88" spans="3:16" x14ac:dyDescent="0.25">
      <c r="C88" s="7" t="s">
        <v>42</v>
      </c>
      <c r="D88" s="7" t="s">
        <v>160</v>
      </c>
      <c r="E88" s="7" t="s">
        <v>153</v>
      </c>
      <c r="F88" s="15">
        <v>43713</v>
      </c>
      <c r="G88" s="7">
        <v>5400</v>
      </c>
      <c r="H88" s="8"/>
      <c r="I88" s="7" t="s">
        <v>190</v>
      </c>
      <c r="J88" s="7">
        <v>1300</v>
      </c>
      <c r="K88" s="7">
        <f t="shared" si="2"/>
        <v>7020</v>
      </c>
      <c r="L88" s="7"/>
      <c r="M88" s="33" t="s">
        <v>232</v>
      </c>
      <c r="N88" s="9" t="s">
        <v>179</v>
      </c>
      <c r="O88" s="9" t="s">
        <v>235</v>
      </c>
      <c r="P88" s="7" t="str">
        <f t="shared" si="3"/>
        <v>2019-09</v>
      </c>
    </row>
    <row r="89" spans="3:16" x14ac:dyDescent="0.25">
      <c r="C89" s="7" t="s">
        <v>42</v>
      </c>
      <c r="D89" s="7" t="s">
        <v>161</v>
      </c>
      <c r="E89" s="7" t="s">
        <v>153</v>
      </c>
      <c r="F89" s="15">
        <v>43720</v>
      </c>
      <c r="G89" s="7">
        <v>5400</v>
      </c>
      <c r="H89" s="8"/>
      <c r="I89" s="7" t="s">
        <v>190</v>
      </c>
      <c r="J89" s="7">
        <v>1300</v>
      </c>
      <c r="K89" s="7">
        <f t="shared" si="2"/>
        <v>7020</v>
      </c>
      <c r="L89" s="7"/>
      <c r="M89" s="33" t="s">
        <v>232</v>
      </c>
      <c r="N89" s="9" t="s">
        <v>180</v>
      </c>
      <c r="O89" s="9" t="s">
        <v>235</v>
      </c>
      <c r="P89" s="7" t="str">
        <f t="shared" si="3"/>
        <v>2019-09</v>
      </c>
    </row>
    <row r="90" spans="3:16" x14ac:dyDescent="0.25">
      <c r="C90" s="7" t="s">
        <v>42</v>
      </c>
      <c r="D90" s="7" t="s">
        <v>162</v>
      </c>
      <c r="E90" s="7" t="s">
        <v>153</v>
      </c>
      <c r="F90" s="15">
        <v>43720</v>
      </c>
      <c r="G90" s="7">
        <v>5400</v>
      </c>
      <c r="H90" s="8"/>
      <c r="I90" s="7" t="s">
        <v>190</v>
      </c>
      <c r="J90" s="7">
        <v>1300</v>
      </c>
      <c r="K90" s="7">
        <f t="shared" si="2"/>
        <v>7020</v>
      </c>
      <c r="L90" s="7"/>
      <c r="M90" s="33" t="s">
        <v>232</v>
      </c>
      <c r="N90" s="9" t="s">
        <v>181</v>
      </c>
      <c r="O90" s="9" t="s">
        <v>235</v>
      </c>
      <c r="P90" s="7" t="str">
        <f t="shared" si="3"/>
        <v>2019-09</v>
      </c>
    </row>
    <row r="91" spans="3:16" x14ac:dyDescent="0.25">
      <c r="C91" s="7" t="s">
        <v>42</v>
      </c>
      <c r="D91" s="7" t="s">
        <v>163</v>
      </c>
      <c r="E91" s="7" t="s">
        <v>153</v>
      </c>
      <c r="F91" s="15">
        <v>43727</v>
      </c>
      <c r="G91" s="7">
        <v>5400</v>
      </c>
      <c r="H91" s="8"/>
      <c r="I91" s="7" t="s">
        <v>190</v>
      </c>
      <c r="J91" s="7">
        <v>1300</v>
      </c>
      <c r="K91" s="7">
        <f t="shared" si="2"/>
        <v>7020</v>
      </c>
      <c r="L91" s="7"/>
      <c r="M91" s="33" t="s">
        <v>232</v>
      </c>
      <c r="N91" s="7"/>
      <c r="O91" s="33"/>
      <c r="P91" s="7" t="str">
        <f t="shared" si="3"/>
        <v>2019-09</v>
      </c>
    </row>
    <row r="92" spans="3:16" x14ac:dyDescent="0.25">
      <c r="C92" s="7" t="s">
        <v>42</v>
      </c>
      <c r="D92" s="7" t="s">
        <v>164</v>
      </c>
      <c r="E92" s="7" t="s">
        <v>153</v>
      </c>
      <c r="F92" s="15">
        <v>43734</v>
      </c>
      <c r="G92" s="7">
        <v>5400</v>
      </c>
      <c r="H92" s="8"/>
      <c r="I92" s="7" t="s">
        <v>190</v>
      </c>
      <c r="J92" s="7">
        <v>1300</v>
      </c>
      <c r="K92" s="7">
        <f t="shared" si="2"/>
        <v>7020</v>
      </c>
      <c r="L92" s="7"/>
      <c r="M92" s="33" t="s">
        <v>232</v>
      </c>
      <c r="N92" s="7"/>
      <c r="O92" s="33"/>
      <c r="P92" s="7" t="str">
        <f t="shared" si="3"/>
        <v>2019-09</v>
      </c>
    </row>
    <row r="93" spans="3:16" x14ac:dyDescent="0.25">
      <c r="C93" s="7" t="s">
        <v>42</v>
      </c>
      <c r="D93" s="7" t="s">
        <v>165</v>
      </c>
      <c r="E93" s="7" t="s">
        <v>153</v>
      </c>
      <c r="F93" s="15">
        <v>43741</v>
      </c>
      <c r="G93" s="7">
        <v>5400</v>
      </c>
      <c r="H93" s="8"/>
      <c r="I93" s="7" t="s">
        <v>190</v>
      </c>
      <c r="J93" s="7">
        <v>1300</v>
      </c>
      <c r="K93" s="7">
        <f t="shared" ref="K93:K117" si="4">IF(G93&lt;&gt;"-",G93*J93/1000,"")</f>
        <v>7020</v>
      </c>
      <c r="L93" s="7"/>
      <c r="M93" s="33" t="s">
        <v>232</v>
      </c>
      <c r="N93" s="7"/>
      <c r="O93" s="33"/>
      <c r="P93" s="7" t="str">
        <f t="shared" si="3"/>
        <v>2019-10</v>
      </c>
    </row>
    <row r="94" spans="3:16" x14ac:dyDescent="0.25">
      <c r="C94" s="7" t="s">
        <v>42</v>
      </c>
      <c r="D94" s="7" t="s">
        <v>166</v>
      </c>
      <c r="E94" s="7" t="s">
        <v>153</v>
      </c>
      <c r="F94" s="15">
        <v>43748</v>
      </c>
      <c r="G94" s="7">
        <v>5400</v>
      </c>
      <c r="H94" s="8"/>
      <c r="I94" s="7" t="s">
        <v>190</v>
      </c>
      <c r="J94" s="7">
        <v>1300</v>
      </c>
      <c r="K94" s="7">
        <f t="shared" si="4"/>
        <v>7020</v>
      </c>
      <c r="L94" s="7"/>
      <c r="M94" s="33" t="s">
        <v>232</v>
      </c>
      <c r="N94" s="7"/>
      <c r="O94" s="33"/>
      <c r="P94" s="7" t="str">
        <f t="shared" si="3"/>
        <v>2019-10</v>
      </c>
    </row>
    <row r="95" spans="3:16" x14ac:dyDescent="0.25">
      <c r="C95" s="7" t="s">
        <v>42</v>
      </c>
      <c r="D95" s="7" t="s">
        <v>167</v>
      </c>
      <c r="E95" s="7" t="s">
        <v>153</v>
      </c>
      <c r="F95" s="15">
        <v>43755</v>
      </c>
      <c r="G95" s="7">
        <v>5400</v>
      </c>
      <c r="H95" s="8"/>
      <c r="I95" s="7" t="s">
        <v>190</v>
      </c>
      <c r="J95" s="7">
        <v>1300</v>
      </c>
      <c r="K95" s="7">
        <f t="shared" si="4"/>
        <v>7020</v>
      </c>
      <c r="L95" s="7"/>
      <c r="M95" s="33" t="s">
        <v>232</v>
      </c>
      <c r="N95" s="7"/>
      <c r="O95" s="33"/>
      <c r="P95" s="7" t="str">
        <f t="shared" si="3"/>
        <v>2019-10</v>
      </c>
    </row>
    <row r="96" spans="3:16" x14ac:dyDescent="0.25">
      <c r="C96" s="7" t="s">
        <v>42</v>
      </c>
      <c r="D96" s="7" t="s">
        <v>168</v>
      </c>
      <c r="E96" s="7" t="s">
        <v>153</v>
      </c>
      <c r="F96" s="15">
        <v>43762</v>
      </c>
      <c r="G96" s="7">
        <v>5400</v>
      </c>
      <c r="H96" s="8"/>
      <c r="I96" s="7" t="s">
        <v>190</v>
      </c>
      <c r="J96" s="7">
        <v>1300</v>
      </c>
      <c r="K96" s="7">
        <f t="shared" si="4"/>
        <v>7020</v>
      </c>
      <c r="L96" s="7"/>
      <c r="M96" s="33" t="s">
        <v>232</v>
      </c>
      <c r="N96" s="7"/>
      <c r="O96" s="33"/>
      <c r="P96" s="7" t="str">
        <f t="shared" si="3"/>
        <v>2019-10</v>
      </c>
    </row>
    <row r="97" spans="3:16" x14ac:dyDescent="0.25">
      <c r="C97" s="7" t="s">
        <v>42</v>
      </c>
      <c r="D97" s="7" t="s">
        <v>169</v>
      </c>
      <c r="E97" s="7" t="s">
        <v>153</v>
      </c>
      <c r="F97" s="15">
        <v>43769</v>
      </c>
      <c r="G97" s="7">
        <v>5400</v>
      </c>
      <c r="H97" s="8"/>
      <c r="I97" s="7" t="s">
        <v>190</v>
      </c>
      <c r="J97" s="7">
        <v>1300</v>
      </c>
      <c r="K97" s="7">
        <f t="shared" si="4"/>
        <v>7020</v>
      </c>
      <c r="L97" s="7"/>
      <c r="M97" s="33" t="s">
        <v>232</v>
      </c>
      <c r="N97" s="7"/>
      <c r="O97" s="33"/>
      <c r="P97" s="7" t="str">
        <f t="shared" si="3"/>
        <v>2019-10</v>
      </c>
    </row>
    <row r="98" spans="3:16" x14ac:dyDescent="0.25">
      <c r="C98" s="7" t="s">
        <v>42</v>
      </c>
      <c r="D98" s="7" t="s">
        <v>170</v>
      </c>
      <c r="E98" s="7" t="s">
        <v>153</v>
      </c>
      <c r="F98" s="15">
        <v>43776</v>
      </c>
      <c r="G98" s="7">
        <v>5400</v>
      </c>
      <c r="H98" s="8" t="s">
        <v>4</v>
      </c>
      <c r="I98" s="7" t="s">
        <v>190</v>
      </c>
      <c r="J98" s="7">
        <v>1300</v>
      </c>
      <c r="K98" s="7">
        <f t="shared" si="4"/>
        <v>7020</v>
      </c>
      <c r="L98" s="7"/>
      <c r="M98" s="33" t="s">
        <v>232</v>
      </c>
      <c r="N98" s="7"/>
      <c r="O98" s="33"/>
      <c r="P98" s="7" t="str">
        <f t="shared" si="3"/>
        <v>2019-11</v>
      </c>
    </row>
    <row r="99" spans="3:16" x14ac:dyDescent="0.25">
      <c r="C99" s="7" t="s">
        <v>42</v>
      </c>
      <c r="D99" s="7" t="s">
        <v>171</v>
      </c>
      <c r="E99" s="7" t="s">
        <v>153</v>
      </c>
      <c r="F99" s="15">
        <v>43784</v>
      </c>
      <c r="G99" s="7">
        <v>5400</v>
      </c>
      <c r="H99" s="8" t="s">
        <v>4</v>
      </c>
      <c r="I99" s="7" t="s">
        <v>190</v>
      </c>
      <c r="J99" s="7">
        <v>1300</v>
      </c>
      <c r="K99" s="7">
        <f t="shared" si="4"/>
        <v>7020</v>
      </c>
      <c r="L99" s="7"/>
      <c r="M99" s="33" t="s">
        <v>232</v>
      </c>
      <c r="N99" s="7"/>
      <c r="O99" s="33"/>
      <c r="P99" s="7" t="str">
        <f t="shared" si="3"/>
        <v>2019-11</v>
      </c>
    </row>
    <row r="100" spans="3:16" x14ac:dyDescent="0.25">
      <c r="C100" s="7" t="s">
        <v>42</v>
      </c>
      <c r="D100" s="7" t="s">
        <v>172</v>
      </c>
      <c r="E100" s="7" t="s">
        <v>153</v>
      </c>
      <c r="F100" s="15">
        <v>43797</v>
      </c>
      <c r="G100" s="7">
        <v>5400</v>
      </c>
      <c r="H100" s="8" t="s">
        <v>4</v>
      </c>
      <c r="I100" s="7" t="s">
        <v>190</v>
      </c>
      <c r="J100" s="7">
        <v>1300</v>
      </c>
      <c r="K100" s="7">
        <f t="shared" si="4"/>
        <v>7020</v>
      </c>
      <c r="L100" s="7"/>
      <c r="M100" s="33" t="s">
        <v>232</v>
      </c>
      <c r="N100" s="7"/>
      <c r="O100" s="33"/>
      <c r="P100" s="7" t="str">
        <f t="shared" si="3"/>
        <v>2019-11</v>
      </c>
    </row>
    <row r="101" spans="3:16" x14ac:dyDescent="0.25">
      <c r="C101" s="7" t="s">
        <v>42</v>
      </c>
      <c r="D101" s="7" t="s">
        <v>173</v>
      </c>
      <c r="E101" s="7" t="s">
        <v>153</v>
      </c>
      <c r="F101" s="15">
        <v>43804</v>
      </c>
      <c r="G101" s="7">
        <v>5400</v>
      </c>
      <c r="H101" s="8" t="s">
        <v>4</v>
      </c>
      <c r="I101" s="7" t="s">
        <v>190</v>
      </c>
      <c r="J101" s="7">
        <v>1300</v>
      </c>
      <c r="K101" s="7">
        <f t="shared" si="4"/>
        <v>7020</v>
      </c>
      <c r="L101" s="7"/>
      <c r="M101" s="33" t="s">
        <v>232</v>
      </c>
      <c r="N101" s="7"/>
      <c r="O101" s="33"/>
      <c r="P101" s="7" t="str">
        <f t="shared" si="3"/>
        <v>2019-12</v>
      </c>
    </row>
    <row r="102" spans="3:16" x14ac:dyDescent="0.25">
      <c r="C102" s="7" t="s">
        <v>42</v>
      </c>
      <c r="D102" s="7" t="s">
        <v>174</v>
      </c>
      <c r="E102" s="7" t="s">
        <v>153</v>
      </c>
      <c r="F102" s="15">
        <v>43811</v>
      </c>
      <c r="G102" s="7">
        <v>5400</v>
      </c>
      <c r="H102" s="8" t="s">
        <v>4</v>
      </c>
      <c r="I102" s="7" t="s">
        <v>190</v>
      </c>
      <c r="J102" s="7">
        <v>1300</v>
      </c>
      <c r="K102" s="7">
        <f t="shared" si="4"/>
        <v>7020</v>
      </c>
      <c r="L102" s="7"/>
      <c r="M102" s="33" t="s">
        <v>232</v>
      </c>
      <c r="N102" s="7"/>
      <c r="O102" s="33"/>
      <c r="P102" s="7" t="str">
        <f t="shared" si="3"/>
        <v>2019-12</v>
      </c>
    </row>
    <row r="103" spans="3:16" x14ac:dyDescent="0.25">
      <c r="C103" s="39" t="s">
        <v>236</v>
      </c>
      <c r="D103" s="38" t="s">
        <v>237</v>
      </c>
      <c r="E103" s="42" t="s">
        <v>238</v>
      </c>
      <c r="F103" s="41">
        <v>43609</v>
      </c>
      <c r="G103" s="38">
        <f>30*16.5</f>
        <v>495</v>
      </c>
      <c r="I103" s="3" t="s">
        <v>191</v>
      </c>
      <c r="J103" s="38">
        <v>1300</v>
      </c>
      <c r="K103" s="38">
        <f t="shared" si="4"/>
        <v>643.5</v>
      </c>
      <c r="M103" s="3" t="s">
        <v>229</v>
      </c>
      <c r="N103" s="34" t="s">
        <v>241</v>
      </c>
      <c r="O103" s="32" t="s">
        <v>234</v>
      </c>
      <c r="P103" s="38" t="str">
        <f t="shared" si="3"/>
        <v>2019-05</v>
      </c>
    </row>
    <row r="104" spans="3:16" x14ac:dyDescent="0.25">
      <c r="C104" s="39" t="s">
        <v>236</v>
      </c>
      <c r="D104" s="38" t="s">
        <v>239</v>
      </c>
      <c r="E104" s="42" t="s">
        <v>238</v>
      </c>
      <c r="F104" s="41">
        <v>43637</v>
      </c>
      <c r="G104" s="38">
        <f t="shared" ref="G104:G107" si="5">30*16.5</f>
        <v>495</v>
      </c>
      <c r="I104" s="3" t="s">
        <v>191</v>
      </c>
      <c r="J104" s="38">
        <v>1300</v>
      </c>
      <c r="K104" s="38">
        <f t="shared" si="4"/>
        <v>643.5</v>
      </c>
      <c r="M104" s="3" t="s">
        <v>229</v>
      </c>
      <c r="N104" s="34" t="s">
        <v>241</v>
      </c>
      <c r="O104" s="32" t="s">
        <v>234</v>
      </c>
      <c r="P104" s="38" t="str">
        <f t="shared" si="3"/>
        <v>2019-06</v>
      </c>
    </row>
    <row r="105" spans="3:16" x14ac:dyDescent="0.25">
      <c r="C105" s="39" t="s">
        <v>236</v>
      </c>
      <c r="D105" s="38" t="s">
        <v>239</v>
      </c>
      <c r="E105" s="42" t="s">
        <v>238</v>
      </c>
      <c r="F105" s="41">
        <v>43637</v>
      </c>
      <c r="G105" s="38">
        <f t="shared" si="5"/>
        <v>495</v>
      </c>
      <c r="I105" s="3" t="s">
        <v>191</v>
      </c>
      <c r="J105" s="38">
        <v>1300</v>
      </c>
      <c r="K105" s="38">
        <f t="shared" si="4"/>
        <v>643.5</v>
      </c>
      <c r="M105" s="3" t="s">
        <v>229</v>
      </c>
      <c r="N105" s="34" t="s">
        <v>241</v>
      </c>
      <c r="O105" s="32" t="s">
        <v>234</v>
      </c>
      <c r="P105" s="38" t="str">
        <f t="shared" si="3"/>
        <v>2019-06</v>
      </c>
    </row>
    <row r="106" spans="3:16" x14ac:dyDescent="0.25">
      <c r="C106" s="39" t="s">
        <v>236</v>
      </c>
      <c r="D106" s="38" t="s">
        <v>239</v>
      </c>
      <c r="E106" s="42" t="s">
        <v>238</v>
      </c>
      <c r="F106" s="41">
        <v>43637</v>
      </c>
      <c r="G106" s="38">
        <f t="shared" si="5"/>
        <v>495</v>
      </c>
      <c r="I106" s="3" t="s">
        <v>191</v>
      </c>
      <c r="J106" s="38">
        <v>1300</v>
      </c>
      <c r="K106" s="38">
        <f t="shared" si="4"/>
        <v>643.5</v>
      </c>
      <c r="M106" s="3" t="s">
        <v>229</v>
      </c>
      <c r="N106" s="34" t="s">
        <v>241</v>
      </c>
      <c r="O106" s="1" t="s">
        <v>234</v>
      </c>
      <c r="P106" s="38" t="str">
        <f t="shared" si="3"/>
        <v>2019-06</v>
      </c>
    </row>
    <row r="107" spans="3:16" x14ac:dyDescent="0.25">
      <c r="C107" s="39" t="s">
        <v>236</v>
      </c>
      <c r="D107" s="38" t="s">
        <v>239</v>
      </c>
      <c r="E107" s="42" t="s">
        <v>238</v>
      </c>
      <c r="F107" s="41">
        <v>43637</v>
      </c>
      <c r="G107" s="38">
        <f t="shared" si="5"/>
        <v>495</v>
      </c>
      <c r="I107" s="3" t="s">
        <v>191</v>
      </c>
      <c r="J107" s="38">
        <v>1300</v>
      </c>
      <c r="K107" s="38">
        <f t="shared" si="4"/>
        <v>643.5</v>
      </c>
      <c r="M107" s="3" t="s">
        <v>229</v>
      </c>
      <c r="N107" s="34" t="s">
        <v>241</v>
      </c>
      <c r="O107" s="1" t="s">
        <v>234</v>
      </c>
      <c r="P107" s="38" t="str">
        <f t="shared" si="3"/>
        <v>2019-06</v>
      </c>
    </row>
    <row r="108" spans="3:16" x14ac:dyDescent="0.25">
      <c r="C108" s="39" t="s">
        <v>236</v>
      </c>
      <c r="D108" s="38" t="s">
        <v>240</v>
      </c>
      <c r="E108" s="42" t="s">
        <v>238</v>
      </c>
      <c r="F108" s="41">
        <v>43713</v>
      </c>
      <c r="G108" s="38">
        <f>70*16.5</f>
        <v>1155</v>
      </c>
      <c r="I108" s="3" t="s">
        <v>191</v>
      </c>
      <c r="J108" s="38">
        <v>1300</v>
      </c>
      <c r="K108" s="38">
        <f t="shared" si="4"/>
        <v>1501.5</v>
      </c>
      <c r="M108" s="3" t="s">
        <v>229</v>
      </c>
      <c r="N108" s="34" t="s">
        <v>241</v>
      </c>
      <c r="O108" s="1" t="s">
        <v>234</v>
      </c>
      <c r="P108" s="38" t="str">
        <f t="shared" si="3"/>
        <v>2019-09</v>
      </c>
    </row>
    <row r="109" spans="3:16" x14ac:dyDescent="0.25">
      <c r="C109" s="39" t="s">
        <v>236</v>
      </c>
      <c r="D109" s="38" t="s">
        <v>239</v>
      </c>
      <c r="E109" s="42" t="s">
        <v>238</v>
      </c>
      <c r="F109" s="41">
        <v>43651</v>
      </c>
      <c r="G109" s="38">
        <f t="shared" ref="G109:G110" si="6">30*16.5</f>
        <v>495</v>
      </c>
      <c r="I109" s="3" t="s">
        <v>191</v>
      </c>
      <c r="J109" s="38">
        <v>1300</v>
      </c>
      <c r="K109" s="38">
        <f t="shared" si="4"/>
        <v>643.5</v>
      </c>
      <c r="M109" s="3" t="s">
        <v>229</v>
      </c>
      <c r="N109" s="34" t="s">
        <v>241</v>
      </c>
      <c r="O109" s="1" t="s">
        <v>234</v>
      </c>
      <c r="P109" s="38" t="str">
        <f t="shared" si="3"/>
        <v>2019-07</v>
      </c>
    </row>
    <row r="110" spans="3:16" x14ac:dyDescent="0.25">
      <c r="C110" s="39" t="s">
        <v>236</v>
      </c>
      <c r="D110" s="38" t="s">
        <v>239</v>
      </c>
      <c r="E110" s="42" t="s">
        <v>238</v>
      </c>
      <c r="F110" s="41">
        <v>43651</v>
      </c>
      <c r="G110" s="38">
        <f t="shared" si="6"/>
        <v>495</v>
      </c>
      <c r="I110" s="3" t="s">
        <v>191</v>
      </c>
      <c r="J110" s="38">
        <v>1300</v>
      </c>
      <c r="K110" s="38">
        <f t="shared" si="4"/>
        <v>643.5</v>
      </c>
      <c r="M110" s="3" t="s">
        <v>229</v>
      </c>
      <c r="N110" s="34" t="s">
        <v>241</v>
      </c>
      <c r="O110" s="1" t="s">
        <v>234</v>
      </c>
      <c r="P110" s="38" t="str">
        <f t="shared" si="3"/>
        <v>2019-07</v>
      </c>
    </row>
    <row r="111" spans="3:16" x14ac:dyDescent="0.25">
      <c r="C111" s="39" t="s">
        <v>236</v>
      </c>
      <c r="D111" s="38" t="s">
        <v>240</v>
      </c>
      <c r="E111" s="42" t="s">
        <v>238</v>
      </c>
      <c r="F111" s="41">
        <v>43743</v>
      </c>
      <c r="G111" s="38">
        <f t="shared" ref="G111:G117" si="7">70*16.5</f>
        <v>1155</v>
      </c>
      <c r="I111" s="3" t="s">
        <v>191</v>
      </c>
      <c r="J111" s="38">
        <v>1300</v>
      </c>
      <c r="K111" s="38">
        <f t="shared" si="4"/>
        <v>1501.5</v>
      </c>
      <c r="M111" s="3" t="s">
        <v>229</v>
      </c>
      <c r="P111" s="38" t="str">
        <f t="shared" si="3"/>
        <v>2019-10</v>
      </c>
    </row>
    <row r="112" spans="3:16" x14ac:dyDescent="0.25">
      <c r="C112" s="39" t="s">
        <v>236</v>
      </c>
      <c r="D112" s="38" t="s">
        <v>240</v>
      </c>
      <c r="E112" s="42" t="s">
        <v>238</v>
      </c>
      <c r="F112" s="41">
        <v>43774</v>
      </c>
      <c r="G112" s="38">
        <f t="shared" si="7"/>
        <v>1155</v>
      </c>
      <c r="I112" s="3" t="s">
        <v>191</v>
      </c>
      <c r="J112" s="38">
        <v>1300</v>
      </c>
      <c r="K112" s="38">
        <f t="shared" si="4"/>
        <v>1501.5</v>
      </c>
      <c r="M112" s="3" t="s">
        <v>229</v>
      </c>
      <c r="P112" s="38" t="str">
        <f t="shared" si="3"/>
        <v>2019-11</v>
      </c>
    </row>
    <row r="113" spans="3:16" x14ac:dyDescent="0.25">
      <c r="C113" s="39" t="s">
        <v>236</v>
      </c>
      <c r="D113" s="38" t="s">
        <v>240</v>
      </c>
      <c r="E113" s="42" t="s">
        <v>238</v>
      </c>
      <c r="F113" s="41">
        <v>43804</v>
      </c>
      <c r="G113" s="38">
        <f t="shared" si="7"/>
        <v>1155</v>
      </c>
      <c r="I113" s="3" t="s">
        <v>191</v>
      </c>
      <c r="J113" s="38">
        <v>1300</v>
      </c>
      <c r="K113" s="38">
        <f t="shared" si="4"/>
        <v>1501.5</v>
      </c>
      <c r="M113" s="3" t="s">
        <v>229</v>
      </c>
      <c r="P113" s="38" t="str">
        <f t="shared" si="3"/>
        <v>2019-12</v>
      </c>
    </row>
    <row r="114" spans="3:16" x14ac:dyDescent="0.25">
      <c r="C114" s="39" t="s">
        <v>236</v>
      </c>
      <c r="D114" s="38" t="s">
        <v>240</v>
      </c>
      <c r="E114" s="42" t="s">
        <v>238</v>
      </c>
      <c r="F114" s="41">
        <v>43835</v>
      </c>
      <c r="G114" s="38">
        <f t="shared" si="7"/>
        <v>1155</v>
      </c>
      <c r="I114" s="3" t="s">
        <v>191</v>
      </c>
      <c r="J114" s="38">
        <v>1300</v>
      </c>
      <c r="K114" s="38">
        <f t="shared" si="4"/>
        <v>1501.5</v>
      </c>
      <c r="M114" s="3" t="s">
        <v>229</v>
      </c>
      <c r="P114" s="38" t="str">
        <f t="shared" si="3"/>
        <v>2020-01</v>
      </c>
    </row>
    <row r="115" spans="3:16" x14ac:dyDescent="0.25">
      <c r="C115" s="39" t="s">
        <v>236</v>
      </c>
      <c r="D115" s="38" t="s">
        <v>240</v>
      </c>
      <c r="E115" s="42" t="s">
        <v>238</v>
      </c>
      <c r="F115" s="41">
        <v>43866</v>
      </c>
      <c r="G115" s="38">
        <f t="shared" si="7"/>
        <v>1155</v>
      </c>
      <c r="I115" s="3" t="s">
        <v>191</v>
      </c>
      <c r="J115" s="38">
        <v>1300</v>
      </c>
      <c r="K115" s="38">
        <f t="shared" si="4"/>
        <v>1501.5</v>
      </c>
      <c r="M115" s="3" t="s">
        <v>229</v>
      </c>
      <c r="P115" s="38" t="str">
        <f t="shared" si="3"/>
        <v>2020-02</v>
      </c>
    </row>
    <row r="116" spans="3:16" x14ac:dyDescent="0.25">
      <c r="C116" s="39" t="s">
        <v>236</v>
      </c>
      <c r="D116" s="38" t="s">
        <v>240</v>
      </c>
      <c r="E116" s="42" t="s">
        <v>238</v>
      </c>
      <c r="F116" s="41">
        <v>43895</v>
      </c>
      <c r="G116" s="38">
        <f t="shared" si="7"/>
        <v>1155</v>
      </c>
      <c r="I116" s="3" t="s">
        <v>191</v>
      </c>
      <c r="J116" s="38">
        <v>1300</v>
      </c>
      <c r="K116" s="38">
        <f t="shared" si="4"/>
        <v>1501.5</v>
      </c>
      <c r="M116" s="3" t="s">
        <v>229</v>
      </c>
      <c r="P116" s="38" t="str">
        <f t="shared" si="3"/>
        <v>2020-03</v>
      </c>
    </row>
    <row r="117" spans="3:16" x14ac:dyDescent="0.25">
      <c r="C117" s="39" t="s">
        <v>236</v>
      </c>
      <c r="D117" s="38" t="s">
        <v>240</v>
      </c>
      <c r="E117" s="42" t="s">
        <v>238</v>
      </c>
      <c r="F117" s="41">
        <v>43926</v>
      </c>
      <c r="G117" s="38">
        <f t="shared" si="7"/>
        <v>1155</v>
      </c>
      <c r="I117" s="3" t="s">
        <v>191</v>
      </c>
      <c r="J117" s="38">
        <v>1300</v>
      </c>
      <c r="K117" s="38">
        <f t="shared" si="4"/>
        <v>1501.5</v>
      </c>
      <c r="M117" s="3" t="s">
        <v>229</v>
      </c>
      <c r="P117" s="38" t="str">
        <f t="shared" si="3"/>
        <v>2020-04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5" sqref="A5"/>
    </sheetView>
  </sheetViews>
  <sheetFormatPr baseColWidth="10" defaultRowHeight="15" x14ac:dyDescent="0.25"/>
  <sheetData>
    <row r="2" spans="1:1" x14ac:dyDescent="0.25">
      <c r="A2" t="s">
        <v>195</v>
      </c>
    </row>
    <row r="3" spans="1:1" x14ac:dyDescent="0.25">
      <c r="A3" t="s">
        <v>243</v>
      </c>
    </row>
    <row r="4" spans="1:1" x14ac:dyDescent="0.25">
      <c r="A4" t="s">
        <v>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C28" sqref="C28"/>
    </sheetView>
  </sheetViews>
  <sheetFormatPr baseColWidth="10" defaultRowHeight="15" x14ac:dyDescent="0.25"/>
  <cols>
    <col min="4" max="4" width="31.5703125" bestFit="1" customWidth="1"/>
  </cols>
  <sheetData>
    <row r="2" spans="1:5" x14ac:dyDescent="0.25">
      <c r="B2" s="33" t="s">
        <v>129</v>
      </c>
      <c r="C2" s="33" t="s">
        <v>196</v>
      </c>
      <c r="D2" s="33" t="s">
        <v>197</v>
      </c>
      <c r="E2" s="33" t="s">
        <v>198</v>
      </c>
    </row>
    <row r="3" spans="1:5" x14ac:dyDescent="0.25">
      <c r="B3" s="33" t="s">
        <v>199</v>
      </c>
      <c r="C3" s="33" t="s">
        <v>200</v>
      </c>
      <c r="D3" s="33" t="s">
        <v>201</v>
      </c>
      <c r="E3" s="33"/>
    </row>
    <row r="4" spans="1:5" x14ac:dyDescent="0.25">
      <c r="B4" s="33" t="s">
        <v>202</v>
      </c>
      <c r="C4" s="33" t="s">
        <v>203</v>
      </c>
      <c r="D4" s="33" t="s">
        <v>204</v>
      </c>
      <c r="E4" s="33"/>
    </row>
    <row r="5" spans="1:5" x14ac:dyDescent="0.25">
      <c r="B5" s="33" t="s">
        <v>205</v>
      </c>
      <c r="C5" s="33" t="s">
        <v>206</v>
      </c>
      <c r="D5" s="33" t="s">
        <v>201</v>
      </c>
      <c r="E5" s="33"/>
    </row>
    <row r="6" spans="1:5" x14ac:dyDescent="0.25">
      <c r="B6" s="33" t="s">
        <v>207</v>
      </c>
      <c r="C6" s="33" t="s">
        <v>208</v>
      </c>
      <c r="D6" s="33" t="s">
        <v>244</v>
      </c>
      <c r="E6" s="33" t="s">
        <v>209</v>
      </c>
    </row>
    <row r="7" spans="1:5" x14ac:dyDescent="0.25">
      <c r="B7" s="33" t="s">
        <v>210</v>
      </c>
      <c r="C7" s="33" t="s">
        <v>211</v>
      </c>
      <c r="D7" s="33" t="s">
        <v>212</v>
      </c>
      <c r="E7" s="33"/>
    </row>
    <row r="8" spans="1:5" x14ac:dyDescent="0.25">
      <c r="B8" s="33" t="s">
        <v>213</v>
      </c>
      <c r="C8" s="33" t="s">
        <v>214</v>
      </c>
      <c r="D8" s="33" t="s">
        <v>212</v>
      </c>
      <c r="E8" s="33"/>
    </row>
    <row r="9" spans="1:5" x14ac:dyDescent="0.25">
      <c r="B9" s="33" t="s">
        <v>215</v>
      </c>
      <c r="C9" s="33" t="s">
        <v>216</v>
      </c>
      <c r="D9" s="33" t="s">
        <v>201</v>
      </c>
      <c r="E9" s="33"/>
    </row>
    <row r="10" spans="1:5" x14ac:dyDescent="0.25">
      <c r="A10" t="s">
        <v>227</v>
      </c>
      <c r="B10" s="2" t="s">
        <v>217</v>
      </c>
      <c r="C10" s="2" t="s">
        <v>218</v>
      </c>
      <c r="D10" s="2" t="s">
        <v>212</v>
      </c>
      <c r="E10" s="33"/>
    </row>
    <row r="11" spans="1:5" x14ac:dyDescent="0.25">
      <c r="B11" s="33" t="s">
        <v>219</v>
      </c>
      <c r="C11" s="33" t="s">
        <v>220</v>
      </c>
      <c r="D11" s="33" t="s">
        <v>221</v>
      </c>
      <c r="E11" s="33"/>
    </row>
    <row r="12" spans="1:5" x14ac:dyDescent="0.25">
      <c r="B12" s="33" t="s">
        <v>222</v>
      </c>
      <c r="C12" s="33" t="s">
        <v>223</v>
      </c>
      <c r="D12" s="33" t="s">
        <v>221</v>
      </c>
      <c r="E12" s="33"/>
    </row>
    <row r="13" spans="1:5" x14ac:dyDescent="0.25">
      <c r="B13" s="33" t="s">
        <v>224</v>
      </c>
      <c r="C13" s="33" t="s">
        <v>225</v>
      </c>
      <c r="D13" s="33" t="s">
        <v>226</v>
      </c>
      <c r="E13" s="3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AFFECTE</vt:lpstr>
      <vt:lpstr>TCD NON AFFECTE</vt:lpstr>
      <vt:lpstr>DONNEES</vt:lpstr>
      <vt:lpstr>Feuil2</vt:lpstr>
      <vt:lpstr>STOCK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Delarbre</dc:creator>
  <cp:lastModifiedBy>DELABORDE Patrick</cp:lastModifiedBy>
  <dcterms:created xsi:type="dcterms:W3CDTF">2019-07-05T07:43:51Z</dcterms:created>
  <dcterms:modified xsi:type="dcterms:W3CDTF">2019-07-05T16:01:47Z</dcterms:modified>
</cp:coreProperties>
</file>