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50" windowWidth="20115" windowHeight="7995"/>
  </bookViews>
  <sheets>
    <sheet name="ProdPlan" sheetId="1" r:id="rId1"/>
    <sheet name="20180117" sheetId="2" state="hidden" r:id="rId2"/>
    <sheet name="20180112" sheetId="3" state="hidden" r:id="rId3"/>
    <sheet name="20180110" sheetId="4" state="hidden" r:id="rId4"/>
    <sheet name="Ecotitanium_details" sheetId="5" state="hidden" r:id="rId5"/>
    <sheet name="Prev_affermie" sheetId="6" state="hidden" r:id="rId6"/>
    <sheet name="Planification" sheetId="8" state="hidden" r:id="rId7"/>
  </sheets>
  <externalReferences>
    <externalReference r:id="rId8"/>
  </externalReferences>
  <calcPr calcId="145621"/>
  <customWorkbookViews>
    <customWorkbookView name="Raymond Allier - Affichage personnalisé" guid="{03FE7542-3F4E-4D64-8852-F2B677E16CBB}" mergeInterval="0" personalView="1" maximized="1" windowWidth="1600" windowHeight="665" activeSheetId="1"/>
    <customWorkbookView name="Nicolas Proix - Affichage personnalisé" guid="{67A1EC1C-54F5-4EFD-A647-0C93F64028CD}" mergeInterval="0" personalView="1" maximized="1" windowWidth="1600" windowHeight="685" activeSheetId="8"/>
  </customWorkbookViews>
</workbook>
</file>

<file path=xl/calcChain.xml><?xml version="1.0" encoding="utf-8"?>
<calcChain xmlns="http://schemas.openxmlformats.org/spreadsheetml/2006/main">
  <c r="F17" i="8" l="1"/>
  <c r="G17" i="8" s="1"/>
  <c r="H17" i="8" s="1"/>
  <c r="E17" i="8"/>
  <c r="AH13" i="8"/>
  <c r="AH16" i="8" s="1"/>
  <c r="AG13" i="8"/>
  <c r="AG16" i="8" s="1"/>
  <c r="AF13" i="8"/>
  <c r="AF16" i="8" s="1"/>
  <c r="AE13" i="8"/>
  <c r="AE16" i="8" s="1"/>
  <c r="AD13" i="8"/>
  <c r="AD16" i="8" s="1"/>
  <c r="AC13" i="8"/>
  <c r="AC14" i="8" s="1"/>
  <c r="AD14" i="8" s="1"/>
  <c r="AE14" i="8" s="1"/>
  <c r="AB13" i="8"/>
  <c r="AB16" i="8" s="1"/>
  <c r="AA13" i="8"/>
  <c r="AA16" i="8" s="1"/>
  <c r="Z13" i="8"/>
  <c r="Z16" i="8" s="1"/>
  <c r="Y13" i="8"/>
  <c r="Y16" i="8" s="1"/>
  <c r="X13" i="8"/>
  <c r="X16" i="8" s="1"/>
  <c r="W13" i="8"/>
  <c r="W16" i="8" s="1"/>
  <c r="V13" i="8"/>
  <c r="V16" i="8" s="1"/>
  <c r="U13" i="8"/>
  <c r="U16" i="8" s="1"/>
  <c r="T13" i="8"/>
  <c r="T16" i="8" s="1"/>
  <c r="S13" i="8"/>
  <c r="S16" i="8" s="1"/>
  <c r="R13" i="8"/>
  <c r="R16" i="8" s="1"/>
  <c r="Q13" i="8"/>
  <c r="Q16" i="8" s="1"/>
  <c r="Q17" i="8" s="1"/>
  <c r="R17" i="8" s="1"/>
  <c r="P13" i="8"/>
  <c r="P16" i="8" s="1"/>
  <c r="O13" i="8"/>
  <c r="O16" i="8" s="1"/>
  <c r="N13" i="8"/>
  <c r="N16" i="8" s="1"/>
  <c r="M13" i="8"/>
  <c r="M16" i="8" s="1"/>
  <c r="L13" i="8"/>
  <c r="L16" i="8" s="1"/>
  <c r="K13" i="8"/>
  <c r="K16" i="8" s="1"/>
  <c r="J13" i="8"/>
  <c r="J16" i="8" s="1"/>
  <c r="I13" i="8"/>
  <c r="I16" i="8" s="1"/>
  <c r="H13" i="8"/>
  <c r="G13" i="8"/>
  <c r="F13" i="8"/>
  <c r="E13" i="8"/>
  <c r="E14" i="8" s="1"/>
  <c r="F14" i="8" s="1"/>
  <c r="G14" i="8" s="1"/>
  <c r="D13" i="8"/>
  <c r="D7" i="8"/>
  <c r="D6" i="8"/>
  <c r="D5" i="8"/>
  <c r="H14" i="8" l="1"/>
  <c r="I14" i="8" s="1"/>
  <c r="J14" i="8" s="1"/>
  <c r="K14" i="8" s="1"/>
  <c r="L14" i="8" s="1"/>
  <c r="M14" i="8" s="1"/>
  <c r="N14" i="8" s="1"/>
  <c r="O14" i="8" s="1"/>
  <c r="P14" i="8" s="1"/>
  <c r="AF14" i="8"/>
  <c r="AG14" i="8" s="1"/>
  <c r="AH14" i="8" s="1"/>
  <c r="D16" i="8"/>
  <c r="S17" i="8"/>
  <c r="T17" i="8" s="1"/>
  <c r="U17" i="8" s="1"/>
  <c r="V17" i="8" s="1"/>
  <c r="W17" i="8" s="1"/>
  <c r="X17" i="8" s="1"/>
  <c r="Y17" i="8" s="1"/>
  <c r="Z17" i="8" s="1"/>
  <c r="AA17" i="8" s="1"/>
  <c r="AB17" i="8" s="1"/>
  <c r="I17" i="8"/>
  <c r="J17" i="8" s="1"/>
  <c r="K17" i="8" s="1"/>
  <c r="L17" i="8" s="1"/>
  <c r="M17" i="8" s="1"/>
  <c r="N17" i="8" s="1"/>
  <c r="O17" i="8" s="1"/>
  <c r="P17" i="8" s="1"/>
  <c r="Q14" i="8"/>
  <c r="R14" i="8" s="1"/>
  <c r="S14" i="8" s="1"/>
  <c r="T14" i="8" s="1"/>
  <c r="U14" i="8" s="1"/>
  <c r="V14" i="8" s="1"/>
  <c r="W14" i="8" s="1"/>
  <c r="X14" i="8" s="1"/>
  <c r="Y14" i="8" s="1"/>
  <c r="Z14" i="8" s="1"/>
  <c r="AA14" i="8" s="1"/>
  <c r="AB14" i="8" s="1"/>
  <c r="AC16" i="8"/>
  <c r="AC17" i="8" s="1"/>
  <c r="AD17" i="8" s="1"/>
  <c r="AE17" i="8" s="1"/>
  <c r="AF17" i="8" s="1"/>
  <c r="AG17" i="8" s="1"/>
  <c r="AH17" i="8" s="1"/>
  <c r="F14" i="5"/>
</calcChain>
</file>

<file path=xl/comments1.xml><?xml version="1.0" encoding="utf-8"?>
<comments xmlns="http://schemas.openxmlformats.org/spreadsheetml/2006/main">
  <authors>
    <author>Nicolas Proix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Ordre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nombre de lingots</t>
        </r>
      </text>
    </comment>
    <comment ref="I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programmé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Ferme = à Lancer </t>
        </r>
      </text>
    </comment>
    <comment ref="Q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en semaine : planifié
en jour : ordonnancé
</t>
        </r>
      </text>
    </comment>
    <comment ref="Q13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jusqu’à S11</t>
        </r>
      </text>
    </comment>
    <comment ref="Q16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2/2 : 
Date précise à confirmer à UKAD ASAP</t>
        </r>
      </text>
    </comment>
  </commentList>
</comments>
</file>

<file path=xl/comments2.xml><?xml version="1.0" encoding="utf-8"?>
<comments xmlns="http://schemas.openxmlformats.org/spreadsheetml/2006/main">
  <authors>
    <author>Nicolas Proix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nombre de lingots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programmé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Ferme = à Lancer </t>
        </r>
      </text>
    </comment>
  </commentList>
</comments>
</file>

<file path=xl/comments3.xml><?xml version="1.0" encoding="utf-8"?>
<comments xmlns="http://schemas.openxmlformats.org/spreadsheetml/2006/main">
  <authors>
    <author>Nicolas Proix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nombre de lingots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programmé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Ferme = à Lancer </t>
        </r>
      </text>
    </comment>
  </commentList>
</comments>
</file>

<file path=xl/comments4.xml><?xml version="1.0" encoding="utf-8"?>
<comments xmlns="http://schemas.openxmlformats.org/spreadsheetml/2006/main">
  <authors>
    <author>Nicolas Proix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10/1 : info Jessica copeaux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16000 max suivant possibilité d'utilisation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8/1 : non validé à ce jour (relance effectuée)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attention poids inférieur</t>
        </r>
      </text>
    </comment>
    <comment ref="I13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Relancer pour date retour</t>
        </r>
      </text>
    </comment>
  </commentList>
</comments>
</file>

<file path=xl/comments5.xml><?xml version="1.0" encoding="utf-8"?>
<comments xmlns="http://schemas.openxmlformats.org/spreadsheetml/2006/main">
  <authors>
    <author>Auteur</author>
  </authors>
  <commentList>
    <comment ref="Q11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Patrick : 1400 tonnes, 194 lingots sortis 
</t>
        </r>
      </text>
    </comment>
  </commentList>
</comments>
</file>

<file path=xl/sharedStrings.xml><?xml version="1.0" encoding="utf-8"?>
<sst xmlns="http://schemas.openxmlformats.org/spreadsheetml/2006/main" count="549" uniqueCount="213">
  <si>
    <t>Lingot pour</t>
  </si>
  <si>
    <t>ELI</t>
  </si>
  <si>
    <t>AIRBUS</t>
  </si>
  <si>
    <t>BOMBARDIER</t>
  </si>
  <si>
    <t>AMS4928</t>
  </si>
  <si>
    <t>Spec</t>
  </si>
  <si>
    <t>Gamme</t>
  </si>
  <si>
    <t>Recette</t>
  </si>
  <si>
    <t>Type</t>
  </si>
  <si>
    <t>MP</t>
  </si>
  <si>
    <t>Copeaux</t>
  </si>
  <si>
    <t>Massif</t>
  </si>
  <si>
    <t>Massif BHC</t>
  </si>
  <si>
    <t>Massif K05S</t>
  </si>
  <si>
    <t>OH</t>
  </si>
  <si>
    <t>Skull ELI</t>
  </si>
  <si>
    <t>Skull Airbus</t>
  </si>
  <si>
    <t>Nomenclature</t>
  </si>
  <si>
    <t>à faire</t>
  </si>
  <si>
    <t>Source Aksteel</t>
  </si>
  <si>
    <t>Copeaux ELI</t>
  </si>
  <si>
    <t>Copeaux non ELI</t>
  </si>
  <si>
    <t>fut</t>
  </si>
  <si>
    <t>Massif BBC</t>
  </si>
  <si>
    <t>pas de cdc/STM au 8/1</t>
  </si>
  <si>
    <t>Al et O haut</t>
  </si>
  <si>
    <t>Massif K05S + briquette</t>
  </si>
  <si>
    <t>Piste</t>
  </si>
  <si>
    <t>Copeaux ELI + massif ELI</t>
  </si>
  <si>
    <t>Massif 2800 BHC, Massif 3300 BHC</t>
  </si>
  <si>
    <t>Ordre</t>
  </si>
  <si>
    <t>Skull AMS4928</t>
  </si>
  <si>
    <t>skull actuel si dispo</t>
  </si>
  <si>
    <t>S03</t>
  </si>
  <si>
    <t>BRAMI</t>
  </si>
  <si>
    <t>ELG SWAP</t>
  </si>
  <si>
    <t>ELG ADP</t>
  </si>
  <si>
    <t>GT ADP</t>
  </si>
  <si>
    <t>Processus de Validation :</t>
  </si>
  <si>
    <t>EcoTitanium saisit les informations dans le tableau ci-dessous à partir des éléments fournis par Patrick ou Marc</t>
  </si>
  <si>
    <t>Validation à minima chaque Lundi par Marc, Patrick et Raymond, lors de la réunion hebdo.</t>
  </si>
  <si>
    <t>Diffusion du tableau chaque lundi.</t>
  </si>
  <si>
    <t>Validation</t>
  </si>
  <si>
    <t>Nuance</t>
  </si>
  <si>
    <t>Client</t>
  </si>
  <si>
    <t>Nbr Lingot</t>
  </si>
  <si>
    <t>Forme 1/2P</t>
  </si>
  <si>
    <t>Finalité</t>
  </si>
  <si>
    <t xml:space="preserve">Programmé </t>
  </si>
  <si>
    <t xml:space="preserve">Ferme = à Lancer </t>
  </si>
  <si>
    <t>Date PAM</t>
  </si>
  <si>
    <t>Commentaires</t>
  </si>
  <si>
    <t>PDE</t>
  </si>
  <si>
    <t>MDT</t>
  </si>
  <si>
    <t>RAR</t>
  </si>
  <si>
    <t>LAMA</t>
  </si>
  <si>
    <t>R ?</t>
  </si>
  <si>
    <t>Médical</t>
  </si>
  <si>
    <t>Oui</t>
  </si>
  <si>
    <t>S3, S4</t>
  </si>
  <si>
    <t>18/12/17 : Demander à UKAD la STM. Pas de commande du Laminoir ==&gt; action de Patrick pour vérifier besoin et date du besoin</t>
  </si>
  <si>
    <t>oui</t>
  </si>
  <si>
    <t>Haut O2</t>
  </si>
  <si>
    <t>R 180</t>
  </si>
  <si>
    <t>Qualification AIRBUS</t>
  </si>
  <si>
    <t>18/12/17 : Demander à UKAD la STMU. Pas de commande</t>
  </si>
  <si>
    <t>AMS4928-E?</t>
  </si>
  <si>
    <t>R 330</t>
  </si>
  <si>
    <t>Qualification BOMBARDIER</t>
  </si>
  <si>
    <t>18/12/17 : Demander à UKAD la STM. Pas de commande. UKAD : gamme AIRBUS</t>
  </si>
  <si>
    <t>AMS4928-E05A</t>
  </si>
  <si>
    <t>HAL, KIND…</t>
  </si>
  <si>
    <t>Lingot</t>
  </si>
  <si>
    <t>Stock lingot</t>
  </si>
  <si>
    <t>Non</t>
  </si>
  <si>
    <t>18/12/17 : Pas de commande</t>
  </si>
  <si>
    <t>Snn</t>
  </si>
  <si>
    <t>HAL ou KIND</t>
  </si>
  <si>
    <t>CEC</t>
  </si>
  <si>
    <t>new1</t>
  </si>
  <si>
    <t>new2</t>
  </si>
  <si>
    <t>new3 ou existant ?</t>
  </si>
  <si>
    <t>new4 ou existant ?</t>
  </si>
  <si>
    <t>R 240</t>
  </si>
  <si>
    <t>18/12/17 : Demander à UKAD la STMU. Pas de commande. UKAD : gamme AIRBUS. 
9/1/18 : Décision de Marion BESSAGNET de forger en R240 car c'est le Big Runer. Ce lingot sera utiliser aussi pour la qualification AIRBUS en R240 mm</t>
  </si>
  <si>
    <t>AMS4928-E05A ?</t>
  </si>
  <si>
    <t>R 330 / R 240</t>
  </si>
  <si>
    <t>S8, S9</t>
  </si>
  <si>
    <t>Potentiel regroupement avec R240 : attente validation.</t>
  </si>
  <si>
    <t>R 200</t>
  </si>
  <si>
    <t>9/1/18 : Laurent CLUZEL confirme que les gammes R200 et R240 mm ne sont pas communes et qu'il faut privilégier gamme presse (gamme SMX pas encore qualifiée). Potentiel regroupement avec R125 : attente validation.</t>
  </si>
  <si>
    <t>R125</t>
  </si>
  <si>
    <t>LI0002</t>
  </si>
  <si>
    <t>Article</t>
  </si>
  <si>
    <t>OF</t>
  </si>
  <si>
    <t>LI0003</t>
  </si>
  <si>
    <t>existante</t>
  </si>
  <si>
    <r>
      <rPr>
        <strike/>
        <sz val="11"/>
        <color theme="1"/>
        <rFont val="Calibri"/>
        <family val="2"/>
        <scheme val="minor"/>
      </rPr>
      <t>10241</t>
    </r>
    <r>
      <rPr>
        <sz val="11"/>
        <color theme="1"/>
        <rFont val="Calibri"/>
        <family val="2"/>
        <scheme val="minor"/>
      </rPr>
      <t xml:space="preserve">
10242</t>
    </r>
  </si>
  <si>
    <r>
      <rPr>
        <strike/>
        <sz val="11"/>
        <color theme="1"/>
        <rFont val="Calibri"/>
        <family val="2"/>
        <scheme val="minor"/>
      </rPr>
      <t>10240</t>
    </r>
    <r>
      <rPr>
        <sz val="11"/>
        <color theme="1"/>
        <rFont val="Calibri"/>
        <family val="2"/>
        <scheme val="minor"/>
      </rPr>
      <t xml:space="preserve">
10243</t>
    </r>
  </si>
  <si>
    <t>18/12/17 : Pas de commande
KIND : Lingot
HAL : D200</t>
  </si>
  <si>
    <t>Gamme Presse</t>
  </si>
  <si>
    <t>Flux de sortie</t>
  </si>
  <si>
    <t>n</t>
  </si>
  <si>
    <t>Ferme</t>
  </si>
  <si>
    <t>Prog</t>
  </si>
  <si>
    <t>Qualification
 BOMBARDIER</t>
  </si>
  <si>
    <t>Qualification
AIRBUS</t>
  </si>
  <si>
    <t>Date 
PAM</t>
  </si>
  <si>
    <t>Sorti : 
date de sortie 1/2P</t>
  </si>
  <si>
    <t>18/12/17 : Demander à UKAD la STMU. Pas de commande. UKAD : gamme AIRBUS. 
9/1/18 : Décision de Marion BESSAGNET de forger en R240 car c'est le Big Runner. Ce lingot sera utiliser aussi pour la qualification AIRBUS en R240 mm</t>
  </si>
  <si>
    <t>En-cours</t>
  </si>
  <si>
    <t>Patrick</t>
  </si>
  <si>
    <t>S4</t>
  </si>
  <si>
    <t>S3</t>
  </si>
  <si>
    <t>1/2 P UKAD en S22
PF Pamiers en S46</t>
  </si>
  <si>
    <t>PF  Pamiers S49</t>
  </si>
  <si>
    <t>PF  Pamiers S51</t>
  </si>
  <si>
    <t>PF  Pamiers S4 / 2019</t>
  </si>
  <si>
    <t>S22</t>
  </si>
  <si>
    <t>S46</t>
  </si>
  <si>
    <t>S6</t>
  </si>
  <si>
    <t>S25</t>
  </si>
  <si>
    <t>S27</t>
  </si>
  <si>
    <t>S31</t>
  </si>
  <si>
    <t>S51</t>
  </si>
  <si>
    <t>S49</t>
  </si>
  <si>
    <t>S4 2019</t>
  </si>
  <si>
    <t>Forme 
1/2P</t>
  </si>
  <si>
    <t>S5</t>
  </si>
  <si>
    <t>Id</t>
  </si>
  <si>
    <t>LI0010</t>
  </si>
  <si>
    <t>LI0009</t>
  </si>
  <si>
    <t>sur la base du point Raymond, Jessica, Malika, Claude, Julien le 8/1/2018</t>
  </si>
  <si>
    <t>Potentiel Commercial</t>
  </si>
  <si>
    <t>S8</t>
  </si>
  <si>
    <t>S9</t>
  </si>
  <si>
    <t>Qualification
AIRBUS via SPIRIT</t>
  </si>
  <si>
    <t>Poids affecté à la ligne</t>
  </si>
  <si>
    <t>Poids dispo à la vente</t>
  </si>
  <si>
    <t>R 100</t>
  </si>
  <si>
    <t>Médical - ACNIS</t>
  </si>
  <si>
    <t xml:space="preserve"> HAL ou BOMBARDIER 330 MECA </t>
  </si>
  <si>
    <t>HAL ou Stock AMS 4928</t>
  </si>
  <si>
    <t>S9, S10</t>
  </si>
  <si>
    <t>AIRBUS + complément HAL</t>
  </si>
  <si>
    <t xml:space="preserve">BOMBARDIER/MECACHROME
ou HAL  </t>
  </si>
  <si>
    <t>S12</t>
  </si>
  <si>
    <t>ECO_Supply_Info</t>
  </si>
  <si>
    <t>ART</t>
  </si>
  <si>
    <t>Commentaire</t>
  </si>
  <si>
    <t>+Skull</t>
  </si>
  <si>
    <t>S7
S9, S10 sinon</t>
  </si>
  <si>
    <t>S10</t>
  </si>
  <si>
    <t>Sortie de Lingot Ecotitanium = entrée UKAD</t>
  </si>
  <si>
    <t>Poids Net Lingot moyen (t)</t>
  </si>
  <si>
    <t>Lingots vendus UKAD (t)</t>
  </si>
  <si>
    <t>soit en Lingots</t>
  </si>
  <si>
    <t>Poids d'un Skull (t)</t>
  </si>
  <si>
    <t>Poids Electrode  (t)</t>
  </si>
  <si>
    <t>Lingots</t>
  </si>
  <si>
    <t>Cumul</t>
  </si>
  <si>
    <t>A croiser avec Raymond, le 23/1</t>
  </si>
  <si>
    <t>Jalon Qualif AMS4928</t>
  </si>
  <si>
    <t>Date en point 5 : 0 en janvier</t>
  </si>
  <si>
    <t>Bombardier</t>
  </si>
  <si>
    <t>22 Lingots 04 a 12 2018</t>
  </si>
  <si>
    <t>60 lingots de 3 à 12 2018</t>
  </si>
  <si>
    <t>1 lingot Mecachrome</t>
  </si>
  <si>
    <t>1 lingot</t>
  </si>
  <si>
    <t>7 lingots qualif</t>
  </si>
  <si>
    <t>a partir de S47 SPIRIT</t>
  </si>
  <si>
    <t>180B</t>
  </si>
  <si>
    <t xml:space="preserve">3 lingots </t>
  </si>
  <si>
    <t>ELI ?</t>
  </si>
  <si>
    <t>5-Mise à disposition sortie ECOTITANIUM</t>
  </si>
  <si>
    <t>EcoTi
18W04</t>
  </si>
  <si>
    <t>EcoTI
Budget</t>
  </si>
  <si>
    <t>UKAD
18W03</t>
  </si>
  <si>
    <t>Mecachrome</t>
  </si>
  <si>
    <t>Lingots Qualifs</t>
  </si>
  <si>
    <t>SPIRIT</t>
  </si>
  <si>
    <t>S09</t>
  </si>
  <si>
    <t>Si commande HAL besoin de 6,2 tonnes, il faudra affecter 2 lingots . Pour cela utilser la même gamme de transfo  que la qualif Airbus lgt 6.
Kind, peu probable à court terme, exigences de qualifs tierce parties pour Marine !!!
La priorité est d'affecter ce lingot à Mecachrome / Trunnion du Global 7000 à finalité Bombardier, en 330 mm 4 barres 
26/1 : prio MCC Trunnion R330 / 4 barres. Risque HAL sur Reliquat</t>
  </si>
  <si>
    <t xml:space="preserve">Premier lingot de Stock ou Hal ou AMS 4928 à voir avec Lingot N°2.
26/1 : Complément HAL
</t>
  </si>
  <si>
    <t>3b</t>
  </si>
  <si>
    <t>3a</t>
  </si>
  <si>
    <t>4 ou 5</t>
  </si>
  <si>
    <t>Pamiers/
Ancizes</t>
  </si>
  <si>
    <t>Rang
engagement
UKAD</t>
  </si>
  <si>
    <t>Qualif Airbus grosse pièce, wing package Airbus,
Complément affectable à Bombardier C Series si OK Pamiers et appui Philippe Heritier.
=&gt; clé de répartition d'affectation à donner (ECOTI pour Qualif, UKAD pour C Serie)</t>
  </si>
  <si>
    <r>
      <t xml:space="preserve">UKAD
</t>
    </r>
    <r>
      <rPr>
        <sz val="8"/>
        <color theme="1"/>
        <rFont val="Calibri"/>
        <family val="2"/>
        <scheme val="minor"/>
      </rPr>
      <t>Engagment</t>
    </r>
  </si>
  <si>
    <t>Produit Spécifique aux Door Frames Spirit A350, livraison du solde pour fin Novembre.
26/1 : BFR ? Ventes à Pamiers = ?</t>
  </si>
  <si>
    <t>Chiffrage en cours de diamètre 100 mm pour Acnis.
26/1 : toujours probable, livraison Juin après Bloom chez le client
Attente commande A&amp;D pour le lingot, UKAD preste pour A&amp;D</t>
  </si>
  <si>
    <t xml:space="preserve">Qualif Airbus,
Arrêter au stade ébauche carré de 280 mm pour switcher sur dimension utile
26/1 : opération stock découplage pour Taux de service pour une réponse LT=10  W:  à partager (UKAD+ECOTI) pour prise en charge du BFR 
Rq : Finition UKAD = +10W. À croiser avec la répartition 1/3 </t>
  </si>
  <si>
    <t>Qualif Airbus ( Quantité à définir par Ecoti)
Si commande HAL affectable sur commande  HAL, 
sinon arrêter en partie l'OF transfo au stade carré de 280, pour switcher sur les dimensions utiles.</t>
  </si>
  <si>
    <t>Qualif Bombardier, Qualif Airbus, Solde sur Bombardier C Series
26/1 =&gt; Donner besoin volume pour qualif Bombardier : Raymond, Jessica.
2/2 : Qualif AIRBUS + affectation de 500mm pour Qualif LIEBEHR à titre graçieux + BOMBARDIER pour le reliquat</t>
  </si>
  <si>
    <t>Prio2
2/2/18</t>
  </si>
  <si>
    <t>Si BOMBARDIER = A livrer à UKAD avant S10
2/2 : Date de livraison Lingot Ecoti à donner : Attendu S09 pour engagement UKAD (livraison Vendredi S08)</t>
  </si>
  <si>
    <t>Commentaires opérationnel</t>
  </si>
  <si>
    <t>Processus 
Commande</t>
  </si>
  <si>
    <t>S18</t>
  </si>
  <si>
    <t>Sortie
EcoTi</t>
  </si>
  <si>
    <t>2/2 : à définir avec Pamiers (Patrick)</t>
  </si>
  <si>
    <t>2/2 : Commande à passer par Pamiers à UKAD (validation Pauline+Arnaud)</t>
  </si>
  <si>
    <t>2/2 : Commande HAL en attente. Commande sera passée à UKAD.</t>
  </si>
  <si>
    <t xml:space="preserve">2/2 : 6,2 tonnes de billettes pour HAL. </t>
  </si>
  <si>
    <t>2/2 : engagement UKAD S12</t>
  </si>
  <si>
    <t>S17</t>
  </si>
  <si>
    <t>UKAD
Sortie</t>
  </si>
  <si>
    <t>2/2 : Mail Patrick</t>
  </si>
  <si>
    <t>2/2 : gamme SMX : passage sortie en S25</t>
  </si>
  <si>
    <t xml:space="preserve">S11? </t>
  </si>
  <si>
    <t>2/2 : Ecotitanium pour validation Sortie S11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</si>
</sst>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2">
    <xf numFmtId="0" fontId="0" fillId="0" borderId="0" xfId="0"/>
    <xf numFmtId="0" fontId="5" fillId="0" borderId="0" xfId="0" applyFont="1"/>
    <xf numFmtId="0" fontId="0" fillId="0" borderId="1" xfId="0" applyBorder="1"/>
    <xf numFmtId="0" fontId="6" fillId="0" borderId="0" xfId="0" applyFont="1"/>
    <xf numFmtId="0" fontId="0" fillId="0" borderId="1" xfId="0" applyFill="1" applyBorder="1"/>
    <xf numFmtId="0" fontId="0" fillId="2" borderId="1" xfId="0" applyFill="1" applyBorder="1"/>
    <xf numFmtId="0" fontId="0" fillId="0" borderId="2" xfId="0" applyBorder="1"/>
    <xf numFmtId="0" fontId="5" fillId="0" borderId="1" xfId="0" applyFont="1" applyBorder="1"/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7" fillId="0" borderId="1" xfId="0" applyFont="1" applyBorder="1"/>
    <xf numFmtId="0" fontId="2" fillId="0" borderId="1" xfId="0" applyFont="1" applyBorder="1"/>
    <xf numFmtId="0" fontId="1" fillId="8" borderId="1" xfId="0" applyFont="1" applyFill="1" applyBorder="1"/>
    <xf numFmtId="14" fontId="1" fillId="6" borderId="1" xfId="0" applyNumberFormat="1" applyFont="1" applyFill="1" applyBorder="1"/>
    <xf numFmtId="14" fontId="1" fillId="5" borderId="1" xfId="0" applyNumberFormat="1" applyFont="1" applyFill="1" applyBorder="1"/>
    <xf numFmtId="0" fontId="1" fillId="4" borderId="1" xfId="0" applyFont="1" applyFill="1" applyBorder="1"/>
    <xf numFmtId="0" fontId="1" fillId="7" borderId="1" xfId="0" applyFont="1" applyFill="1" applyBorder="1"/>
    <xf numFmtId="0" fontId="0" fillId="3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9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9" borderId="1" xfId="0" applyFill="1" applyBorder="1" applyAlignment="1">
      <alignment vertical="center" wrapText="1"/>
    </xf>
    <xf numFmtId="0" fontId="0" fillId="9" borderId="1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9" borderId="1" xfId="0" applyFill="1" applyBorder="1" applyAlignment="1">
      <alignment horizontal="left" vertical="center" wrapText="1"/>
    </xf>
    <xf numFmtId="0" fontId="0" fillId="0" borderId="0" xfId="0" quotePrefix="1" applyAlignment="1">
      <alignment vertical="center"/>
    </xf>
    <xf numFmtId="0" fontId="12" fillId="0" borderId="1" xfId="0" applyFont="1" applyBorder="1" applyAlignment="1">
      <alignment horizontal="center"/>
    </xf>
    <xf numFmtId="14" fontId="0" fillId="0" borderId="0" xfId="0" applyNumberFormat="1"/>
    <xf numFmtId="0" fontId="12" fillId="0" borderId="0" xfId="0" applyFont="1"/>
    <xf numFmtId="0" fontId="12" fillId="2" borderId="1" xfId="0" applyFont="1" applyFill="1" applyBorder="1" applyAlignment="1">
      <alignment horizontal="left"/>
    </xf>
    <xf numFmtId="164" fontId="12" fillId="0" borderId="1" xfId="1" applyNumberFormat="1" applyFont="1" applyBorder="1"/>
    <xf numFmtId="0" fontId="0" fillId="0" borderId="2" xfId="0" applyFont="1" applyBorder="1"/>
    <xf numFmtId="0" fontId="0" fillId="11" borderId="6" xfId="0" applyFill="1" applyBorder="1" applyAlignment="1">
      <alignment horizontal="left"/>
    </xf>
    <xf numFmtId="0" fontId="0" fillId="11" borderId="7" xfId="0" applyFill="1" applyBorder="1" applyAlignment="1">
      <alignment horizontal="left"/>
    </xf>
    <xf numFmtId="0" fontId="0" fillId="11" borderId="8" xfId="0" applyFill="1" applyBorder="1" applyAlignment="1">
      <alignment horizontal="left"/>
    </xf>
    <xf numFmtId="0" fontId="0" fillId="12" borderId="3" xfId="0" applyFill="1" applyBorder="1" applyAlignment="1">
      <alignment horizontal="left"/>
    </xf>
    <xf numFmtId="0" fontId="0" fillId="13" borderId="3" xfId="0" applyFill="1" applyBorder="1"/>
    <xf numFmtId="0" fontId="0" fillId="13" borderId="9" xfId="0" applyFill="1" applyBorder="1"/>
    <xf numFmtId="0" fontId="0" fillId="13" borderId="10" xfId="0" applyFill="1" applyBorder="1"/>
    <xf numFmtId="17" fontId="0" fillId="14" borderId="1" xfId="0" applyNumberFormat="1" applyFill="1" applyBorder="1" applyAlignment="1">
      <alignment horizontal="right" vertical="center"/>
    </xf>
    <xf numFmtId="17" fontId="0" fillId="11" borderId="1" xfId="0" applyNumberFormat="1" applyFill="1" applyBorder="1" applyAlignment="1">
      <alignment horizontal="right" vertical="center"/>
    </xf>
    <xf numFmtId="17" fontId="0" fillId="12" borderId="1" xfId="0" applyNumberFormat="1" applyFill="1" applyBorder="1" applyAlignment="1">
      <alignment horizontal="right" vertical="center"/>
    </xf>
    <xf numFmtId="17" fontId="0" fillId="13" borderId="1" xfId="0" applyNumberFormat="1" applyFill="1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2" fillId="15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9" fontId="0" fillId="0" borderId="0" xfId="2" applyFont="1" applyAlignment="1">
      <alignment vertical="center"/>
    </xf>
    <xf numFmtId="0" fontId="12" fillId="15" borderId="1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0" fillId="0" borderId="0" xfId="0" applyNumberFormat="1"/>
    <xf numFmtId="0" fontId="12" fillId="0" borderId="1" xfId="0" applyFont="1" applyFill="1" applyBorder="1" applyAlignment="1">
      <alignment vertical="center"/>
    </xf>
    <xf numFmtId="9" fontId="0" fillId="0" borderId="1" xfId="0" applyNumberFormat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12" fillId="17" borderId="2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156883</xdr:colOff>
      <xdr:row>1</xdr:row>
      <xdr:rowOff>33618</xdr:rowOff>
    </xdr:from>
    <xdr:to>
      <xdr:col>12</xdr:col>
      <xdr:colOff>469303</xdr:colOff>
      <xdr:row>4</xdr:row>
      <xdr:rowOff>178398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2236" y="224118"/>
          <a:ext cx="4884420" cy="716280"/>
        </a:xfrm>
        <a:prstGeom prst="rect">
          <a:avLst/>
        </a:prstGeom>
      </xdr:spPr>
    </xdr:pic>
    <xdr:clientData/>
  </xdr:twoCellAnchor>
  <xdr:twoCellAnchor>
    <xdr:from>
      <xdr:col>12</xdr:col>
      <xdr:colOff>235323</xdr:colOff>
      <xdr:row>20</xdr:row>
      <xdr:rowOff>22412</xdr:rowOff>
    </xdr:from>
    <xdr:to>
      <xdr:col>17</xdr:col>
      <xdr:colOff>100852</xdr:colOff>
      <xdr:row>32</xdr:row>
      <xdr:rowOff>179294</xdr:rowOff>
    </xdr:to>
    <xdr:sp macro="" textlink="">
      <xdr:nvSpPr>
        <xdr:cNvPr id="3" name="ZoneTexte 2"/>
        <xdr:cNvSpPr txBox="1"/>
      </xdr:nvSpPr>
      <xdr:spPr>
        <a:xfrm>
          <a:off x="10488705" y="3832412"/>
          <a:ext cx="3675529" cy="24428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croiser avec Raymond, le 23/1</a:t>
          </a:r>
          <a:r>
            <a:rPr lang="fr-FR"/>
            <a:t> </a:t>
          </a:r>
          <a:endParaRPr lang="fr-F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Jalon Qualif AMS4928=</a:t>
          </a:r>
        </a:p>
        <a:p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 en point 5 : 0 en janvier</a:t>
          </a:r>
          <a:r>
            <a:rPr lang="fr-FR"/>
            <a:t> 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Bombardier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 Lingots 04 a 12 2018</a:t>
          </a:r>
          <a:r>
            <a:rPr lang="fr-FR"/>
            <a:t> 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AMS4928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 lingots de 3 à 12 2018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lingot Mecachrome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lingot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43 160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 lingots qualif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partir de S47 SPIRIT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180B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lingots 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ELI ?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Jalon Qualif AMS4928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 en point 5 : 0 en janvier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Bombardier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 Lingots 04 a 12 2018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AMS4928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 lingots de 3 à 12 2018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lingot Mecachrome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lingot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43 160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 lingots qualif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partir de S47 SPIRIT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180B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lingots 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ELI ?</a:t>
          </a:r>
          <a:r>
            <a:rPr lang="fr-FR"/>
            <a:t> </a:t>
          </a:r>
        </a:p>
        <a:p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rick.delaborde/AppData/Local/Microsoft/Windows/Temporary%20Internet%20Files/Content.Outlook/Q6GO11BK/Planification_Processeur_R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_Projection_REF"/>
      <sheetName val="2018_Projection_UKAD"/>
      <sheetName val="2018_Projection_REF Work"/>
      <sheetName val="2019"/>
      <sheetName val="BOM"/>
      <sheetName val="ChangeLog"/>
    </sheetNames>
    <sheetDataSet>
      <sheetData sheetId="0">
        <row r="15">
          <cell r="E15">
            <v>4</v>
          </cell>
          <cell r="F15">
            <v>3</v>
          </cell>
          <cell r="G15">
            <v>3</v>
          </cell>
          <cell r="H15">
            <v>4</v>
          </cell>
          <cell r="I15">
            <v>4</v>
          </cell>
          <cell r="J15">
            <v>9</v>
          </cell>
          <cell r="K15">
            <v>9</v>
          </cell>
          <cell r="L15">
            <v>0</v>
          </cell>
          <cell r="M15">
            <v>13</v>
          </cell>
          <cell r="N15">
            <v>13</v>
          </cell>
          <cell r="O15">
            <v>14</v>
          </cell>
          <cell r="P15">
            <v>11</v>
          </cell>
          <cell r="Q15">
            <v>11</v>
          </cell>
          <cell r="R15">
            <v>17</v>
          </cell>
          <cell r="S15">
            <v>19</v>
          </cell>
          <cell r="T15">
            <v>19</v>
          </cell>
          <cell r="U15">
            <v>15</v>
          </cell>
          <cell r="V15">
            <v>19</v>
          </cell>
          <cell r="W15">
            <v>19</v>
          </cell>
          <cell r="X15">
            <v>7</v>
          </cell>
          <cell r="Y15">
            <v>18</v>
          </cell>
          <cell r="Z15">
            <v>18</v>
          </cell>
          <cell r="AA15">
            <v>18</v>
          </cell>
          <cell r="AB15">
            <v>14</v>
          </cell>
          <cell r="AC15">
            <v>14</v>
          </cell>
          <cell r="AD15">
            <v>18</v>
          </cell>
          <cell r="AE15">
            <v>18</v>
          </cell>
          <cell r="AF15">
            <v>18</v>
          </cell>
          <cell r="AG15">
            <v>18</v>
          </cell>
          <cell r="AH15">
            <v>18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B32"/>
  <sheetViews>
    <sheetView tabSelected="1" topLeftCell="A7" zoomScale="80" zoomScaleNormal="80" workbookViewId="0">
      <pane ySplit="3" topLeftCell="A10" activePane="bottomLeft" state="frozenSplit"/>
      <selection activeCell="A7" sqref="A7"/>
      <selection pane="bottomLeft" activeCell="S12" sqref="S12"/>
    </sheetView>
  </sheetViews>
  <sheetFormatPr baseColWidth="10" defaultRowHeight="15" x14ac:dyDescent="0.25"/>
  <cols>
    <col min="1" max="1" width="2.42578125" style="26" customWidth="1"/>
    <col min="2" max="3" width="7.140625" style="27" customWidth="1"/>
    <col min="4" max="4" width="16" style="26" customWidth="1"/>
    <col min="5" max="5" width="14.85546875" style="26" customWidth="1"/>
    <col min="6" max="6" width="3.140625" style="27" customWidth="1"/>
    <col min="7" max="7" width="6.7109375" style="27" bestFit="1" customWidth="1"/>
    <col min="8" max="8" width="14.28515625" style="26" customWidth="1"/>
    <col min="9" max="9" width="4.140625" style="27" bestFit="1" customWidth="1"/>
    <col min="10" max="10" width="6.7109375" style="27" bestFit="1" customWidth="1"/>
    <col min="11" max="11" width="9.42578125" style="27" customWidth="1"/>
    <col min="12" max="12" width="26.42578125" style="28" customWidth="1"/>
    <col min="13" max="13" width="19.7109375" style="28" customWidth="1"/>
    <col min="14" max="14" width="4.42578125" style="27" bestFit="1" customWidth="1"/>
    <col min="15" max="15" width="5" style="27" bestFit="1" customWidth="1"/>
    <col min="16" max="16" width="4.5703125" style="27" bestFit="1" customWidth="1"/>
    <col min="17" max="18" width="7.42578125" style="26" customWidth="1"/>
    <col min="19" max="19" width="8.5703125" style="26" bestFit="1" customWidth="1"/>
    <col min="20" max="20" width="10" style="26" bestFit="1" customWidth="1"/>
    <col min="21" max="21" width="9.85546875" style="26" customWidth="1"/>
    <col min="22" max="22" width="71.7109375" style="26" customWidth="1"/>
    <col min="23" max="16384" width="11.42578125" style="26"/>
  </cols>
  <sheetData>
    <row r="3" spans="1:28" x14ac:dyDescent="0.25">
      <c r="D3" s="25" t="s">
        <v>38</v>
      </c>
    </row>
    <row r="4" spans="1:28" x14ac:dyDescent="0.25">
      <c r="D4" s="26">
        <v>1</v>
      </c>
      <c r="E4" s="26" t="s">
        <v>39</v>
      </c>
    </row>
    <row r="5" spans="1:28" x14ac:dyDescent="0.25">
      <c r="D5" s="26">
        <v>2</v>
      </c>
      <c r="E5" s="26" t="s">
        <v>40</v>
      </c>
    </row>
    <row r="6" spans="1:28" x14ac:dyDescent="0.25">
      <c r="D6" s="26">
        <v>3</v>
      </c>
      <c r="E6" s="26" t="s">
        <v>41</v>
      </c>
    </row>
    <row r="7" spans="1:28" x14ac:dyDescent="0.25">
      <c r="Q7" s="101" t="s">
        <v>101</v>
      </c>
      <c r="R7" s="101"/>
      <c r="S7" s="101"/>
    </row>
    <row r="8" spans="1:28" x14ac:dyDescent="0.25">
      <c r="N8" s="100" t="s">
        <v>42</v>
      </c>
      <c r="O8" s="100"/>
      <c r="P8" s="100"/>
      <c r="Q8" s="102"/>
      <c r="R8" s="102"/>
      <c r="S8" s="102"/>
      <c r="T8" s="102"/>
      <c r="Z8" s="56" t="s">
        <v>147</v>
      </c>
      <c r="AA8" s="56"/>
    </row>
    <row r="9" spans="1:28" ht="45" x14ac:dyDescent="0.25">
      <c r="A9" s="29" t="s">
        <v>129</v>
      </c>
      <c r="B9" s="91" t="s">
        <v>188</v>
      </c>
      <c r="C9" s="91" t="s">
        <v>196</v>
      </c>
      <c r="D9" s="29" t="s">
        <v>43</v>
      </c>
      <c r="E9" s="29" t="s">
        <v>44</v>
      </c>
      <c r="F9" s="46" t="s">
        <v>102</v>
      </c>
      <c r="G9" s="31" t="s">
        <v>127</v>
      </c>
      <c r="H9" s="29" t="s">
        <v>47</v>
      </c>
      <c r="I9" s="46" t="s">
        <v>104</v>
      </c>
      <c r="J9" s="46" t="s">
        <v>103</v>
      </c>
      <c r="K9" s="31" t="s">
        <v>107</v>
      </c>
      <c r="L9" s="32" t="s">
        <v>198</v>
      </c>
      <c r="M9" s="32" t="s">
        <v>199</v>
      </c>
      <c r="N9" s="46" t="s">
        <v>52</v>
      </c>
      <c r="O9" s="46" t="s">
        <v>53</v>
      </c>
      <c r="P9" s="46" t="s">
        <v>54</v>
      </c>
      <c r="Q9" s="48" t="s">
        <v>201</v>
      </c>
      <c r="R9" s="48" t="s">
        <v>190</v>
      </c>
      <c r="S9" s="33" t="s">
        <v>208</v>
      </c>
      <c r="T9" s="33" t="s">
        <v>187</v>
      </c>
      <c r="U9" s="47" t="s">
        <v>110</v>
      </c>
      <c r="V9" s="55" t="s">
        <v>133</v>
      </c>
      <c r="W9" s="58" t="s">
        <v>137</v>
      </c>
      <c r="X9" s="58" t="s">
        <v>138</v>
      </c>
      <c r="Z9" s="56" t="s">
        <v>94</v>
      </c>
      <c r="AA9" s="56" t="s">
        <v>148</v>
      </c>
      <c r="AB9" s="26" t="s">
        <v>149</v>
      </c>
    </row>
    <row r="10" spans="1:28" ht="93" customHeight="1" x14ac:dyDescent="0.25">
      <c r="A10" s="56">
        <v>1</v>
      </c>
      <c r="B10" s="57">
        <v>2</v>
      </c>
      <c r="C10" s="57">
        <v>2</v>
      </c>
      <c r="D10" s="35" t="s">
        <v>66</v>
      </c>
      <c r="E10" s="35" t="s">
        <v>3</v>
      </c>
      <c r="F10" s="36">
        <v>1</v>
      </c>
      <c r="G10" s="38" t="s">
        <v>83</v>
      </c>
      <c r="H10" s="50" t="s">
        <v>105</v>
      </c>
      <c r="I10" s="36" t="s">
        <v>58</v>
      </c>
      <c r="J10" s="36" t="s">
        <v>58</v>
      </c>
      <c r="K10" s="54" t="s">
        <v>128</v>
      </c>
      <c r="L10" s="37"/>
      <c r="M10" s="58" t="s">
        <v>202</v>
      </c>
      <c r="N10" s="36" t="s">
        <v>61</v>
      </c>
      <c r="O10" s="36" t="s">
        <v>61</v>
      </c>
      <c r="P10" s="43" t="s">
        <v>61</v>
      </c>
      <c r="Q10" s="92" t="s">
        <v>134</v>
      </c>
      <c r="R10" s="92" t="s">
        <v>181</v>
      </c>
      <c r="S10" s="93" t="s">
        <v>118</v>
      </c>
      <c r="T10" s="36"/>
      <c r="U10" s="35"/>
      <c r="V10" s="60" t="s">
        <v>195</v>
      </c>
      <c r="W10" s="90"/>
      <c r="X10" s="56"/>
      <c r="Z10" s="26">
        <v>10243</v>
      </c>
    </row>
    <row r="11" spans="1:28" ht="105" x14ac:dyDescent="0.25">
      <c r="A11" s="56">
        <v>2</v>
      </c>
      <c r="B11" s="57">
        <v>1</v>
      </c>
      <c r="C11" s="57">
        <v>1</v>
      </c>
      <c r="D11" s="35" t="s">
        <v>70</v>
      </c>
      <c r="E11" s="58" t="s">
        <v>145</v>
      </c>
      <c r="F11" s="36">
        <v>1</v>
      </c>
      <c r="G11" s="38" t="s">
        <v>67</v>
      </c>
      <c r="H11" s="51" t="s">
        <v>73</v>
      </c>
      <c r="I11" s="36" t="s">
        <v>58</v>
      </c>
      <c r="J11" s="36" t="s">
        <v>58</v>
      </c>
      <c r="K11" s="36" t="s">
        <v>128</v>
      </c>
      <c r="L11" s="37" t="s">
        <v>197</v>
      </c>
      <c r="M11" s="58" t="s">
        <v>203</v>
      </c>
      <c r="N11" s="36" t="s">
        <v>61</v>
      </c>
      <c r="O11" s="36" t="s">
        <v>61</v>
      </c>
      <c r="P11" s="43" t="s">
        <v>61</v>
      </c>
      <c r="Q11" s="92" t="s">
        <v>134</v>
      </c>
      <c r="R11" s="92" t="s">
        <v>181</v>
      </c>
      <c r="S11" s="93" t="s">
        <v>200</v>
      </c>
      <c r="T11" s="36"/>
      <c r="U11" s="35"/>
      <c r="V11" s="60" t="s">
        <v>182</v>
      </c>
      <c r="W11" s="56"/>
      <c r="X11" s="56"/>
      <c r="Z11" s="26">
        <v>10242</v>
      </c>
    </row>
    <row r="12" spans="1:28" ht="47.25" customHeight="1" x14ac:dyDescent="0.25">
      <c r="A12" s="56">
        <v>3</v>
      </c>
      <c r="B12" s="57" t="s">
        <v>186</v>
      </c>
      <c r="C12" s="57">
        <v>5</v>
      </c>
      <c r="D12" s="35" t="s">
        <v>62</v>
      </c>
      <c r="E12" s="35" t="s">
        <v>2</v>
      </c>
      <c r="F12" s="36">
        <v>1</v>
      </c>
      <c r="G12" s="36" t="s">
        <v>63</v>
      </c>
      <c r="H12" s="37" t="s">
        <v>136</v>
      </c>
      <c r="I12" s="36" t="s">
        <v>58</v>
      </c>
      <c r="J12" s="36" t="s">
        <v>58</v>
      </c>
      <c r="K12" s="36" t="s">
        <v>120</v>
      </c>
      <c r="L12" s="37" t="s">
        <v>210</v>
      </c>
      <c r="M12" s="58"/>
      <c r="N12" s="36" t="s">
        <v>61</v>
      </c>
      <c r="O12" s="36" t="s">
        <v>61</v>
      </c>
      <c r="P12" s="43" t="s">
        <v>61</v>
      </c>
      <c r="Q12" s="98" t="s">
        <v>135</v>
      </c>
      <c r="R12" s="98" t="s">
        <v>152</v>
      </c>
      <c r="S12" s="99" t="s">
        <v>121</v>
      </c>
      <c r="T12" s="36" t="s">
        <v>119</v>
      </c>
      <c r="U12" s="35"/>
      <c r="V12" s="60" t="s">
        <v>191</v>
      </c>
      <c r="W12" s="56"/>
      <c r="X12" s="56"/>
      <c r="Z12" s="26">
        <v>10245</v>
      </c>
      <c r="AB12" s="63" t="s">
        <v>150</v>
      </c>
    </row>
    <row r="13" spans="1:28" ht="45" x14ac:dyDescent="0.25">
      <c r="A13" s="56">
        <v>4</v>
      </c>
      <c r="B13" s="57" t="s">
        <v>186</v>
      </c>
      <c r="C13" s="57">
        <v>6</v>
      </c>
      <c r="D13" s="35" t="s">
        <v>1</v>
      </c>
      <c r="E13" s="35" t="s">
        <v>55</v>
      </c>
      <c r="F13" s="36">
        <v>1</v>
      </c>
      <c r="G13" s="36" t="s">
        <v>139</v>
      </c>
      <c r="H13" s="35" t="s">
        <v>140</v>
      </c>
      <c r="I13" s="36" t="s">
        <v>58</v>
      </c>
      <c r="J13" s="36" t="s">
        <v>74</v>
      </c>
      <c r="K13" s="36" t="s">
        <v>120</v>
      </c>
      <c r="L13" s="37" t="s">
        <v>206</v>
      </c>
      <c r="M13" s="58" t="s">
        <v>209</v>
      </c>
      <c r="N13" s="36" t="s">
        <v>61</v>
      </c>
      <c r="O13" s="36" t="s">
        <v>61</v>
      </c>
      <c r="P13" s="43" t="s">
        <v>61</v>
      </c>
      <c r="Q13" s="95" t="s">
        <v>135</v>
      </c>
      <c r="R13" s="96" t="s">
        <v>146</v>
      </c>
      <c r="S13" s="97" t="s">
        <v>207</v>
      </c>
      <c r="T13" s="36"/>
      <c r="U13" s="35"/>
      <c r="V13" s="60" t="s">
        <v>192</v>
      </c>
      <c r="W13" s="56"/>
      <c r="X13" s="56"/>
      <c r="Z13" s="26">
        <v>10247</v>
      </c>
    </row>
    <row r="14" spans="1:28" s="42" customFormat="1" ht="6" customHeight="1" x14ac:dyDescent="0.25">
      <c r="A14" s="59"/>
      <c r="B14" s="40"/>
      <c r="C14" s="40"/>
      <c r="D14" s="39"/>
      <c r="E14" s="39"/>
      <c r="F14" s="40"/>
      <c r="G14" s="40"/>
      <c r="H14" s="39"/>
      <c r="I14" s="40"/>
      <c r="J14" s="40"/>
      <c r="K14" s="40"/>
      <c r="L14" s="41"/>
      <c r="M14" s="41"/>
      <c r="N14" s="40"/>
      <c r="O14" s="40"/>
      <c r="P14" s="44"/>
      <c r="Q14" s="40"/>
      <c r="R14" s="40"/>
      <c r="S14" s="40"/>
      <c r="T14" s="40"/>
      <c r="U14" s="39"/>
      <c r="V14" s="61"/>
      <c r="W14" s="59"/>
      <c r="X14" s="59"/>
    </row>
    <row r="15" spans="1:28" ht="71.25" customHeight="1" x14ac:dyDescent="0.25">
      <c r="A15" s="56">
        <v>5</v>
      </c>
      <c r="B15" s="57">
        <v>6</v>
      </c>
      <c r="C15" s="57"/>
      <c r="D15" s="35" t="s">
        <v>85</v>
      </c>
      <c r="E15" s="35" t="s">
        <v>2</v>
      </c>
      <c r="F15" s="36">
        <v>1</v>
      </c>
      <c r="G15" s="36" t="s">
        <v>67</v>
      </c>
      <c r="H15" s="37" t="s">
        <v>106</v>
      </c>
      <c r="I15" s="36"/>
      <c r="J15" s="36"/>
      <c r="K15" s="36" t="s">
        <v>143</v>
      </c>
      <c r="L15" s="37" t="s">
        <v>212</v>
      </c>
      <c r="M15" s="58"/>
      <c r="N15" s="36"/>
      <c r="O15" s="36"/>
      <c r="P15" s="43"/>
      <c r="Q15" s="33" t="s">
        <v>211</v>
      </c>
      <c r="R15" s="49" t="s">
        <v>146</v>
      </c>
      <c r="S15" s="36" t="s">
        <v>121</v>
      </c>
      <c r="T15" s="36" t="s">
        <v>125</v>
      </c>
      <c r="U15" s="35"/>
      <c r="V15" s="60" t="s">
        <v>189</v>
      </c>
      <c r="W15" s="56"/>
      <c r="X15" s="56"/>
    </row>
    <row r="16" spans="1:28" ht="60" x14ac:dyDescent="0.25">
      <c r="A16" s="56">
        <v>6</v>
      </c>
      <c r="B16" s="57" t="s">
        <v>184</v>
      </c>
      <c r="C16" s="57">
        <v>4</v>
      </c>
      <c r="D16" s="35" t="s">
        <v>85</v>
      </c>
      <c r="E16" s="58" t="s">
        <v>144</v>
      </c>
      <c r="F16" s="36">
        <v>1</v>
      </c>
      <c r="G16" s="36" t="s">
        <v>89</v>
      </c>
      <c r="H16" s="37" t="s">
        <v>106</v>
      </c>
      <c r="I16" s="36"/>
      <c r="J16" s="36"/>
      <c r="K16" s="57" t="s">
        <v>152</v>
      </c>
      <c r="L16" s="37" t="s">
        <v>100</v>
      </c>
      <c r="M16" s="58"/>
      <c r="N16" s="36"/>
      <c r="O16" s="36"/>
      <c r="P16" s="43"/>
      <c r="Q16" s="94" t="s">
        <v>181</v>
      </c>
      <c r="R16" s="49"/>
      <c r="S16" s="36" t="s">
        <v>122</v>
      </c>
      <c r="T16" s="36" t="s">
        <v>124</v>
      </c>
      <c r="U16" s="35"/>
      <c r="V16" s="60" t="s">
        <v>194</v>
      </c>
      <c r="W16" s="56"/>
      <c r="X16" s="56"/>
    </row>
    <row r="17" spans="1:24" ht="118.5" customHeight="1" x14ac:dyDescent="0.25">
      <c r="A17" s="56">
        <v>7</v>
      </c>
      <c r="B17" s="57"/>
      <c r="C17" s="57"/>
      <c r="D17" s="35" t="s">
        <v>85</v>
      </c>
      <c r="E17" s="35" t="s">
        <v>2</v>
      </c>
      <c r="F17" s="36">
        <v>1</v>
      </c>
      <c r="G17" s="36" t="s">
        <v>91</v>
      </c>
      <c r="H17" s="37" t="s">
        <v>106</v>
      </c>
      <c r="I17" s="36"/>
      <c r="J17" s="36"/>
      <c r="K17" s="57" t="s">
        <v>152</v>
      </c>
      <c r="L17" s="37" t="s">
        <v>100</v>
      </c>
      <c r="M17" s="58"/>
      <c r="N17" s="36"/>
      <c r="O17" s="36"/>
      <c r="P17" s="43"/>
      <c r="Q17" s="49" t="s">
        <v>146</v>
      </c>
      <c r="R17" s="49"/>
      <c r="S17" s="36" t="s">
        <v>123</v>
      </c>
      <c r="T17" s="36" t="s">
        <v>126</v>
      </c>
      <c r="U17" s="35"/>
      <c r="V17" s="60" t="s">
        <v>193</v>
      </c>
      <c r="W17" s="56"/>
      <c r="X17" s="56"/>
    </row>
    <row r="18" spans="1:24" ht="60" x14ac:dyDescent="0.25">
      <c r="A18" s="56">
        <v>8</v>
      </c>
      <c r="B18" s="57" t="s">
        <v>185</v>
      </c>
      <c r="C18" s="57">
        <v>3</v>
      </c>
      <c r="D18" s="35" t="s">
        <v>66</v>
      </c>
      <c r="E18" s="58" t="s">
        <v>141</v>
      </c>
      <c r="F18" s="36">
        <v>1</v>
      </c>
      <c r="G18" s="38" t="s">
        <v>89</v>
      </c>
      <c r="H18" s="62" t="s">
        <v>142</v>
      </c>
      <c r="I18" s="36"/>
      <c r="J18" s="36"/>
      <c r="K18" s="49" t="s">
        <v>151</v>
      </c>
      <c r="L18" s="37" t="s">
        <v>205</v>
      </c>
      <c r="M18" s="58" t="s">
        <v>204</v>
      </c>
      <c r="N18" s="36"/>
      <c r="O18" s="36"/>
      <c r="P18" s="43"/>
      <c r="Q18" s="94" t="s">
        <v>181</v>
      </c>
      <c r="R18" s="49"/>
      <c r="S18" s="36"/>
      <c r="T18" s="36"/>
      <c r="U18" s="35"/>
      <c r="V18" s="60" t="s">
        <v>183</v>
      </c>
      <c r="W18" s="56"/>
      <c r="X18" s="56"/>
    </row>
    <row r="19" spans="1:24" x14ac:dyDescent="0.25">
      <c r="A19" s="56"/>
      <c r="B19" s="57"/>
      <c r="C19" s="57"/>
      <c r="D19" s="35"/>
      <c r="E19" s="35"/>
      <c r="F19" s="36"/>
      <c r="G19" s="36"/>
      <c r="H19" s="35"/>
      <c r="I19" s="36"/>
      <c r="J19" s="36"/>
      <c r="K19" s="36"/>
      <c r="L19" s="37"/>
      <c r="M19" s="58"/>
      <c r="N19" s="36"/>
      <c r="O19" s="36"/>
      <c r="P19" s="43"/>
      <c r="Q19" s="36"/>
      <c r="R19" s="57"/>
      <c r="S19" s="36"/>
      <c r="T19" s="36"/>
      <c r="U19" s="35"/>
      <c r="V19" s="56"/>
      <c r="W19" s="56"/>
      <c r="X19" s="56"/>
    </row>
    <row r="20" spans="1:24" x14ac:dyDescent="0.25">
      <c r="A20" s="56"/>
      <c r="B20" s="57"/>
      <c r="C20" s="57"/>
      <c r="D20" s="35"/>
      <c r="E20" s="35"/>
      <c r="F20" s="36"/>
      <c r="G20" s="36"/>
      <c r="H20" s="35"/>
      <c r="I20" s="36"/>
      <c r="J20" s="36"/>
      <c r="K20" s="36"/>
      <c r="L20" s="37"/>
      <c r="M20" s="58"/>
      <c r="N20" s="36"/>
      <c r="O20" s="36"/>
      <c r="P20" s="43"/>
      <c r="Q20" s="36"/>
      <c r="R20" s="57"/>
      <c r="S20" s="36"/>
      <c r="T20" s="36"/>
      <c r="U20" s="35"/>
      <c r="V20" s="56"/>
      <c r="W20" s="56"/>
      <c r="X20" s="56"/>
    </row>
    <row r="21" spans="1:24" x14ac:dyDescent="0.25">
      <c r="A21" s="56"/>
      <c r="B21" s="57"/>
      <c r="C21" s="57"/>
      <c r="D21" s="35"/>
      <c r="E21" s="35"/>
      <c r="F21" s="36"/>
      <c r="G21" s="36"/>
      <c r="H21" s="37"/>
      <c r="I21" s="36"/>
      <c r="J21" s="36"/>
      <c r="K21" s="36"/>
      <c r="L21" s="37"/>
      <c r="M21" s="58"/>
      <c r="N21" s="36"/>
      <c r="O21" s="36"/>
      <c r="P21" s="43"/>
      <c r="Q21" s="36"/>
      <c r="R21" s="57"/>
      <c r="S21" s="36"/>
      <c r="T21" s="36"/>
      <c r="U21" s="35"/>
      <c r="V21" s="56"/>
      <c r="W21" s="56"/>
      <c r="X21" s="56"/>
    </row>
    <row r="22" spans="1:24" x14ac:dyDescent="0.25">
      <c r="A22" s="56"/>
      <c r="B22" s="57"/>
      <c r="C22" s="57"/>
      <c r="D22" s="35"/>
      <c r="E22" s="35"/>
      <c r="F22" s="36"/>
      <c r="G22" s="36"/>
      <c r="H22" s="35"/>
      <c r="I22" s="36"/>
      <c r="J22" s="36"/>
      <c r="K22" s="36"/>
      <c r="L22" s="37"/>
      <c r="M22" s="58"/>
      <c r="N22" s="36"/>
      <c r="O22" s="36"/>
      <c r="P22" s="43"/>
      <c r="Q22" s="36"/>
      <c r="R22" s="57"/>
      <c r="S22" s="36"/>
      <c r="T22" s="36"/>
      <c r="U22" s="35"/>
      <c r="V22" s="56"/>
      <c r="W22" s="56"/>
      <c r="X22" s="56"/>
    </row>
    <row r="23" spans="1:24" x14ac:dyDescent="0.25">
      <c r="A23" s="56"/>
      <c r="B23" s="57"/>
      <c r="C23" s="57"/>
      <c r="D23" s="35"/>
      <c r="E23" s="35"/>
      <c r="F23" s="36"/>
      <c r="G23" s="36"/>
      <c r="H23" s="35"/>
      <c r="I23" s="36"/>
      <c r="J23" s="36"/>
      <c r="K23" s="36"/>
      <c r="L23" s="37"/>
      <c r="M23" s="58"/>
      <c r="N23" s="36"/>
      <c r="O23" s="36"/>
      <c r="P23" s="43"/>
      <c r="Q23" s="36"/>
      <c r="R23" s="57"/>
      <c r="S23" s="36"/>
      <c r="T23" s="36"/>
      <c r="U23" s="35"/>
      <c r="V23" s="56"/>
      <c r="W23" s="56"/>
      <c r="X23" s="56"/>
    </row>
    <row r="24" spans="1:24" x14ac:dyDescent="0.25">
      <c r="A24" s="56"/>
      <c r="B24" s="57"/>
      <c r="C24" s="57"/>
      <c r="D24" s="35"/>
      <c r="E24" s="35"/>
      <c r="F24" s="36"/>
      <c r="G24" s="36"/>
      <c r="H24" s="35"/>
      <c r="I24" s="36"/>
      <c r="J24" s="36"/>
      <c r="K24" s="36"/>
      <c r="L24" s="37"/>
      <c r="M24" s="58"/>
      <c r="N24" s="36"/>
      <c r="O24" s="36"/>
      <c r="P24" s="43"/>
      <c r="Q24" s="36"/>
      <c r="R24" s="57"/>
      <c r="S24" s="36"/>
      <c r="T24" s="36"/>
      <c r="U24" s="35"/>
      <c r="V24" s="56"/>
      <c r="W24" s="56"/>
      <c r="X24" s="56"/>
    </row>
    <row r="25" spans="1:24" x14ac:dyDescent="0.25">
      <c r="A25" s="56"/>
      <c r="B25" s="57"/>
      <c r="C25" s="57"/>
      <c r="D25" s="35"/>
      <c r="E25" s="35"/>
      <c r="F25" s="36"/>
      <c r="G25" s="36"/>
      <c r="H25" s="35"/>
      <c r="I25" s="36"/>
      <c r="J25" s="36"/>
      <c r="K25" s="36"/>
      <c r="L25" s="37"/>
      <c r="M25" s="58"/>
      <c r="N25" s="36"/>
      <c r="O25" s="36"/>
      <c r="P25" s="43"/>
      <c r="Q25" s="36"/>
      <c r="R25" s="57"/>
      <c r="S25" s="36"/>
      <c r="T25" s="36"/>
      <c r="U25" s="35"/>
      <c r="V25" s="56"/>
      <c r="W25" s="56"/>
      <c r="X25" s="56"/>
    </row>
    <row r="26" spans="1:24" x14ac:dyDescent="0.25">
      <c r="A26" s="56"/>
      <c r="B26" s="57"/>
      <c r="C26" s="57"/>
      <c r="D26" s="35"/>
      <c r="E26" s="35"/>
      <c r="F26" s="36"/>
      <c r="G26" s="36"/>
      <c r="H26" s="35"/>
      <c r="I26" s="36"/>
      <c r="J26" s="36"/>
      <c r="K26" s="36"/>
      <c r="L26" s="37"/>
      <c r="M26" s="58"/>
      <c r="N26" s="36"/>
      <c r="O26" s="36"/>
      <c r="P26" s="43"/>
      <c r="Q26" s="36"/>
      <c r="R26" s="57"/>
      <c r="S26" s="36"/>
      <c r="T26" s="36"/>
      <c r="U26" s="35"/>
      <c r="V26" s="56"/>
      <c r="W26" s="56"/>
      <c r="X26" s="56"/>
    </row>
    <row r="27" spans="1:24" x14ac:dyDescent="0.25">
      <c r="A27" s="56"/>
      <c r="B27" s="57"/>
      <c r="C27" s="57"/>
      <c r="D27" s="35"/>
      <c r="E27" s="35"/>
      <c r="F27" s="36"/>
      <c r="G27" s="36"/>
      <c r="H27" s="35"/>
      <c r="I27" s="36"/>
      <c r="J27" s="36"/>
      <c r="K27" s="36"/>
      <c r="L27" s="37"/>
      <c r="M27" s="58"/>
      <c r="N27" s="36"/>
      <c r="O27" s="36"/>
      <c r="P27" s="43"/>
      <c r="Q27" s="36"/>
      <c r="R27" s="57"/>
      <c r="S27" s="36"/>
      <c r="T27" s="36"/>
      <c r="U27" s="35"/>
      <c r="V27" s="56"/>
      <c r="W27" s="56"/>
      <c r="X27" s="56"/>
    </row>
    <row r="28" spans="1:24" x14ac:dyDescent="0.25">
      <c r="A28" s="56"/>
      <c r="B28" s="57"/>
      <c r="C28" s="57"/>
      <c r="D28" s="35"/>
      <c r="E28" s="35"/>
      <c r="F28" s="36"/>
      <c r="G28" s="36"/>
      <c r="H28" s="35"/>
      <c r="I28" s="36"/>
      <c r="J28" s="36"/>
      <c r="K28" s="36"/>
      <c r="L28" s="37"/>
      <c r="M28" s="58"/>
      <c r="N28" s="36"/>
      <c r="O28" s="36"/>
      <c r="P28" s="43"/>
      <c r="Q28" s="36"/>
      <c r="R28" s="57"/>
      <c r="S28" s="36"/>
      <c r="T28" s="36"/>
      <c r="U28" s="35"/>
      <c r="V28" s="56"/>
      <c r="W28" s="56"/>
      <c r="X28" s="56"/>
    </row>
    <row r="29" spans="1:24" x14ac:dyDescent="0.25">
      <c r="A29" s="56"/>
      <c r="B29" s="57"/>
      <c r="C29" s="57"/>
      <c r="D29" s="35"/>
      <c r="E29" s="35"/>
      <c r="F29" s="36"/>
      <c r="G29" s="36"/>
      <c r="H29" s="35"/>
      <c r="I29" s="36"/>
      <c r="J29" s="36"/>
      <c r="K29" s="36"/>
      <c r="L29" s="37"/>
      <c r="M29" s="58"/>
      <c r="N29" s="36"/>
      <c r="O29" s="36"/>
      <c r="P29" s="43"/>
      <c r="Q29" s="36"/>
      <c r="R29" s="57"/>
      <c r="S29" s="36"/>
      <c r="T29" s="36"/>
      <c r="U29" s="35"/>
      <c r="V29" s="56"/>
      <c r="W29" s="56"/>
      <c r="X29" s="56"/>
    </row>
    <row r="30" spans="1:24" x14ac:dyDescent="0.25">
      <c r="A30" s="56"/>
      <c r="B30" s="57"/>
      <c r="C30" s="57"/>
      <c r="D30" s="35"/>
      <c r="E30" s="35"/>
      <c r="F30" s="36"/>
      <c r="G30" s="36"/>
      <c r="H30" s="35"/>
      <c r="I30" s="36"/>
      <c r="J30" s="36"/>
      <c r="K30" s="36"/>
      <c r="L30" s="37"/>
      <c r="M30" s="58"/>
      <c r="N30" s="36"/>
      <c r="O30" s="36"/>
      <c r="P30" s="43"/>
      <c r="Q30" s="36"/>
      <c r="R30" s="57"/>
      <c r="S30" s="36"/>
      <c r="T30" s="36"/>
      <c r="U30" s="35"/>
      <c r="V30" s="56"/>
      <c r="W30" s="56"/>
      <c r="X30" s="56"/>
    </row>
    <row r="31" spans="1:24" x14ac:dyDescent="0.25">
      <c r="A31" s="56"/>
      <c r="B31" s="57"/>
      <c r="C31" s="57"/>
      <c r="D31" s="35"/>
      <c r="E31" s="35"/>
      <c r="F31" s="36"/>
      <c r="G31" s="36"/>
      <c r="H31" s="35"/>
      <c r="I31" s="36"/>
      <c r="J31" s="36"/>
      <c r="K31" s="36"/>
      <c r="L31" s="37"/>
      <c r="M31" s="58"/>
      <c r="N31" s="36"/>
      <c r="O31" s="36"/>
      <c r="P31" s="43"/>
      <c r="Q31" s="36"/>
      <c r="R31" s="57"/>
      <c r="S31" s="36"/>
      <c r="T31" s="36"/>
      <c r="U31" s="35"/>
      <c r="V31" s="56"/>
      <c r="W31" s="56"/>
      <c r="X31" s="56"/>
    </row>
    <row r="32" spans="1:24" x14ac:dyDescent="0.25">
      <c r="A32" s="56"/>
      <c r="B32" s="57"/>
      <c r="C32" s="57"/>
      <c r="D32" s="35"/>
      <c r="E32" s="35"/>
      <c r="F32" s="36"/>
      <c r="G32" s="36"/>
      <c r="H32" s="35"/>
      <c r="I32" s="36"/>
      <c r="J32" s="36"/>
      <c r="K32" s="36"/>
      <c r="L32" s="37"/>
      <c r="M32" s="58"/>
      <c r="N32" s="36"/>
      <c r="O32" s="36"/>
      <c r="P32" s="43"/>
      <c r="Q32" s="36"/>
      <c r="R32" s="57"/>
      <c r="S32" s="36"/>
      <c r="T32" s="36"/>
      <c r="U32" s="35"/>
      <c r="V32" s="56"/>
      <c r="W32" s="56"/>
      <c r="X32" s="56"/>
    </row>
  </sheetData>
  <customSheetViews>
    <customSheetView guid="{03FE7542-3F4E-4D64-8852-F2B677E16CBB}" scale="90" topLeftCell="A7">
      <pane ySplit="3" topLeftCell="A10" activePane="bottomLeft" state="frozenSplit"/>
      <selection pane="bottomLeft" activeCell="K17" sqref="K17"/>
      <pageMargins left="0.7" right="0.7" top="0.75" bottom="0.75" header="0.3" footer="0.3"/>
      <pageSetup paperSize="9" orientation="portrait" r:id="rId1"/>
    </customSheetView>
    <customSheetView guid="{67A1EC1C-54F5-4EFD-A647-0C93F64028CD}" scale="90" topLeftCell="A7">
      <pane ySplit="3" topLeftCell="A10" activePane="bottomLeft" state="frozenSplit"/>
      <selection pane="bottomLeft" activeCell="J13" sqref="J13"/>
      <pageMargins left="0.7" right="0.7" top="0.75" bottom="0.75" header="0.3" footer="0.3"/>
      <pageSetup paperSize="9" orientation="portrait" r:id="rId2"/>
    </customSheetView>
  </customSheetViews>
  <mergeCells count="3">
    <mergeCell ref="N8:P8"/>
    <mergeCell ref="Q7:S7"/>
    <mergeCell ref="Q8:T8"/>
  </mergeCells>
  <pageMargins left="0.7" right="0.7" top="0.75" bottom="0.75" header="0.3" footer="0.3"/>
  <pageSetup paperSize="9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O33"/>
  <sheetViews>
    <sheetView topLeftCell="A7" workbookViewId="0">
      <pane ySplit="3" topLeftCell="A10" activePane="bottomLeft" state="frozenSplit"/>
      <selection activeCell="A7" sqref="A7"/>
      <selection pane="bottomLeft" activeCell="J20" sqref="J20"/>
    </sheetView>
  </sheetViews>
  <sheetFormatPr baseColWidth="10" defaultRowHeight="15" x14ac:dyDescent="0.25"/>
  <cols>
    <col min="1" max="1" width="2.42578125" style="26" customWidth="1"/>
    <col min="2" max="2" width="16" style="26" customWidth="1"/>
    <col min="3" max="3" width="12.85546875" style="26" bestFit="1" customWidth="1"/>
    <col min="4" max="4" width="3.140625" style="27" customWidth="1"/>
    <col min="5" max="5" width="11.42578125" style="27"/>
    <col min="6" max="6" width="14.28515625" style="26" customWidth="1"/>
    <col min="7" max="7" width="4.140625" style="27" bestFit="1" customWidth="1"/>
    <col min="8" max="8" width="6.7109375" style="27" bestFit="1" customWidth="1"/>
    <col min="9" max="9" width="9.42578125" style="27" customWidth="1"/>
    <col min="10" max="10" width="55.85546875" style="28" customWidth="1"/>
    <col min="11" max="11" width="4.42578125" style="27" bestFit="1" customWidth="1"/>
    <col min="12" max="12" width="5" style="27" bestFit="1" customWidth="1"/>
    <col min="13" max="13" width="4.5703125" style="27" bestFit="1" customWidth="1"/>
    <col min="14" max="14" width="21" style="26" customWidth="1"/>
    <col min="15" max="15" width="13.42578125" style="26" customWidth="1"/>
    <col min="16" max="16384" width="11.42578125" style="26"/>
  </cols>
  <sheetData>
    <row r="3" spans="2:15" x14ac:dyDescent="0.25">
      <c r="B3" s="25" t="s">
        <v>38</v>
      </c>
    </row>
    <row r="4" spans="2:15" x14ac:dyDescent="0.25">
      <c r="B4" s="26">
        <v>1</v>
      </c>
      <c r="C4" s="26" t="s">
        <v>39</v>
      </c>
    </row>
    <row r="5" spans="2:15" x14ac:dyDescent="0.25">
      <c r="B5" s="26">
        <v>2</v>
      </c>
      <c r="C5" s="26" t="s">
        <v>40</v>
      </c>
    </row>
    <row r="6" spans="2:15" x14ac:dyDescent="0.25">
      <c r="B6" s="26">
        <v>3</v>
      </c>
      <c r="C6" s="26" t="s">
        <v>41</v>
      </c>
    </row>
    <row r="8" spans="2:15" x14ac:dyDescent="0.25">
      <c r="K8" s="100" t="s">
        <v>42</v>
      </c>
      <c r="L8" s="100"/>
      <c r="M8" s="100"/>
      <c r="N8" s="102" t="s">
        <v>101</v>
      </c>
      <c r="O8" s="102"/>
    </row>
    <row r="9" spans="2:15" ht="30" x14ac:dyDescent="0.25">
      <c r="B9" s="29" t="s">
        <v>43</v>
      </c>
      <c r="C9" s="29" t="s">
        <v>44</v>
      </c>
      <c r="D9" s="30" t="s">
        <v>102</v>
      </c>
      <c r="E9" s="30" t="s">
        <v>46</v>
      </c>
      <c r="F9" s="29" t="s">
        <v>47</v>
      </c>
      <c r="G9" s="30" t="s">
        <v>104</v>
      </c>
      <c r="H9" s="30" t="s">
        <v>103</v>
      </c>
      <c r="I9" s="31" t="s">
        <v>107</v>
      </c>
      <c r="J9" s="32" t="s">
        <v>51</v>
      </c>
      <c r="K9" s="30" t="s">
        <v>52</v>
      </c>
      <c r="L9" s="30" t="s">
        <v>53</v>
      </c>
      <c r="M9" s="30" t="s">
        <v>54</v>
      </c>
      <c r="N9" s="33" t="s">
        <v>108</v>
      </c>
      <c r="O9" s="34" t="s">
        <v>110</v>
      </c>
    </row>
    <row r="10" spans="2:15" ht="45" x14ac:dyDescent="0.25">
      <c r="B10" s="35" t="s">
        <v>1</v>
      </c>
      <c r="C10" s="35" t="s">
        <v>55</v>
      </c>
      <c r="D10" s="36">
        <v>1</v>
      </c>
      <c r="E10" s="36" t="s">
        <v>56</v>
      </c>
      <c r="F10" s="35" t="s">
        <v>57</v>
      </c>
      <c r="G10" s="36" t="s">
        <v>58</v>
      </c>
      <c r="H10" s="36" t="s">
        <v>58</v>
      </c>
      <c r="I10" s="36" t="s">
        <v>112</v>
      </c>
      <c r="J10" s="37" t="s">
        <v>60</v>
      </c>
      <c r="K10" s="36" t="s">
        <v>61</v>
      </c>
      <c r="L10" s="36" t="s">
        <v>61</v>
      </c>
      <c r="M10" s="43" t="s">
        <v>61</v>
      </c>
      <c r="N10" s="35" t="s">
        <v>111</v>
      </c>
      <c r="O10" s="35"/>
    </row>
    <row r="11" spans="2:15" ht="30" x14ac:dyDescent="0.25">
      <c r="B11" s="35" t="s">
        <v>62</v>
      </c>
      <c r="C11" s="35" t="s">
        <v>2</v>
      </c>
      <c r="D11" s="36">
        <v>1</v>
      </c>
      <c r="E11" s="36" t="s">
        <v>63</v>
      </c>
      <c r="F11" s="37" t="s">
        <v>106</v>
      </c>
      <c r="G11" s="36" t="s">
        <v>58</v>
      </c>
      <c r="H11" s="36" t="s">
        <v>58</v>
      </c>
      <c r="I11" s="36" t="s">
        <v>112</v>
      </c>
      <c r="J11" s="37" t="s">
        <v>65</v>
      </c>
      <c r="K11" s="36" t="s">
        <v>61</v>
      </c>
      <c r="L11" s="36" t="s">
        <v>61</v>
      </c>
      <c r="M11" s="43" t="s">
        <v>61</v>
      </c>
      <c r="N11" s="37" t="s">
        <v>114</v>
      </c>
      <c r="O11" s="35"/>
    </row>
    <row r="12" spans="2:15" ht="75" x14ac:dyDescent="0.25">
      <c r="B12" s="35" t="s">
        <v>66</v>
      </c>
      <c r="C12" s="35" t="s">
        <v>3</v>
      </c>
      <c r="D12" s="36">
        <v>1</v>
      </c>
      <c r="E12" s="38" t="s">
        <v>83</v>
      </c>
      <c r="F12" s="37" t="s">
        <v>105</v>
      </c>
      <c r="G12" s="36" t="s">
        <v>58</v>
      </c>
      <c r="H12" s="36" t="s">
        <v>58</v>
      </c>
      <c r="I12" s="36" t="s">
        <v>113</v>
      </c>
      <c r="J12" s="37" t="s">
        <v>109</v>
      </c>
      <c r="K12" s="36" t="s">
        <v>61</v>
      </c>
      <c r="L12" s="36" t="s">
        <v>61</v>
      </c>
      <c r="M12" s="43" t="s">
        <v>61</v>
      </c>
      <c r="N12" s="35" t="s">
        <v>111</v>
      </c>
      <c r="O12" s="35"/>
    </row>
    <row r="13" spans="2:15" ht="45" x14ac:dyDescent="0.25">
      <c r="B13" s="35" t="s">
        <v>70</v>
      </c>
      <c r="C13" s="35" t="s">
        <v>71</v>
      </c>
      <c r="D13" s="36">
        <v>1</v>
      </c>
      <c r="E13" s="36" t="s">
        <v>72</v>
      </c>
      <c r="F13" s="35" t="s">
        <v>73</v>
      </c>
      <c r="G13" s="36" t="s">
        <v>58</v>
      </c>
      <c r="H13" s="36" t="s">
        <v>74</v>
      </c>
      <c r="I13" s="36" t="s">
        <v>112</v>
      </c>
      <c r="J13" s="37" t="s">
        <v>99</v>
      </c>
      <c r="K13" s="36" t="s">
        <v>61</v>
      </c>
      <c r="L13" s="36" t="s">
        <v>61</v>
      </c>
      <c r="M13" s="43" t="s">
        <v>61</v>
      </c>
      <c r="N13" s="35" t="s">
        <v>111</v>
      </c>
      <c r="O13" s="35"/>
    </row>
    <row r="14" spans="2:15" s="42" customFormat="1" ht="6" customHeight="1" x14ac:dyDescent="0.25">
      <c r="B14" s="39"/>
      <c r="C14" s="39"/>
      <c r="D14" s="40"/>
      <c r="E14" s="40"/>
      <c r="F14" s="39"/>
      <c r="G14" s="40"/>
      <c r="H14" s="40"/>
      <c r="I14" s="40"/>
      <c r="J14" s="41"/>
      <c r="K14" s="40"/>
      <c r="L14" s="40"/>
      <c r="M14" s="44"/>
      <c r="N14" s="39"/>
      <c r="O14" s="39"/>
    </row>
    <row r="15" spans="2:15" ht="30" x14ac:dyDescent="0.25">
      <c r="B15" s="35" t="s">
        <v>85</v>
      </c>
      <c r="C15" s="35" t="s">
        <v>2</v>
      </c>
      <c r="D15" s="36">
        <v>1</v>
      </c>
      <c r="E15" s="36" t="s">
        <v>67</v>
      </c>
      <c r="F15" s="37" t="s">
        <v>106</v>
      </c>
      <c r="G15" s="36"/>
      <c r="H15" s="36"/>
      <c r="I15" s="36" t="s">
        <v>87</v>
      </c>
      <c r="J15" s="37"/>
      <c r="K15" s="36"/>
      <c r="L15" s="36"/>
      <c r="M15" s="43"/>
      <c r="N15" s="35" t="s">
        <v>115</v>
      </c>
      <c r="O15" s="35"/>
    </row>
    <row r="16" spans="2:15" ht="30" x14ac:dyDescent="0.25">
      <c r="B16" s="35" t="s">
        <v>85</v>
      </c>
      <c r="C16" s="35" t="s">
        <v>2</v>
      </c>
      <c r="D16" s="36">
        <v>1</v>
      </c>
      <c r="E16" s="36" t="s">
        <v>89</v>
      </c>
      <c r="F16" s="37" t="s">
        <v>106</v>
      </c>
      <c r="G16" s="36"/>
      <c r="H16" s="36"/>
      <c r="I16" s="36" t="s">
        <v>87</v>
      </c>
      <c r="J16" s="37" t="s">
        <v>100</v>
      </c>
      <c r="K16" s="36"/>
      <c r="L16" s="36"/>
      <c r="M16" s="43"/>
      <c r="N16" s="35" t="s">
        <v>116</v>
      </c>
      <c r="O16" s="35"/>
    </row>
    <row r="17" spans="2:15" ht="30" x14ac:dyDescent="0.25">
      <c r="B17" s="35" t="s">
        <v>85</v>
      </c>
      <c r="C17" s="35" t="s">
        <v>2</v>
      </c>
      <c r="D17" s="36">
        <v>1</v>
      </c>
      <c r="E17" s="36" t="s">
        <v>91</v>
      </c>
      <c r="F17" s="37" t="s">
        <v>106</v>
      </c>
      <c r="G17" s="36"/>
      <c r="H17" s="36"/>
      <c r="I17" s="36" t="s">
        <v>87</v>
      </c>
      <c r="J17" s="37" t="s">
        <v>100</v>
      </c>
      <c r="K17" s="36"/>
      <c r="L17" s="36"/>
      <c r="M17" s="43"/>
      <c r="N17" s="45" t="s">
        <v>117</v>
      </c>
      <c r="O17" s="35"/>
    </row>
    <row r="18" spans="2:15" x14ac:dyDescent="0.25">
      <c r="B18" s="35"/>
      <c r="C18" s="35"/>
      <c r="D18" s="36"/>
      <c r="E18" s="36"/>
      <c r="F18" s="35"/>
      <c r="G18" s="36"/>
      <c r="H18" s="36"/>
      <c r="I18" s="36"/>
      <c r="J18" s="37"/>
      <c r="K18" s="36"/>
      <c r="L18" s="36"/>
      <c r="M18" s="43"/>
      <c r="N18" s="35"/>
      <c r="O18" s="35"/>
    </row>
    <row r="19" spans="2:15" x14ac:dyDescent="0.25">
      <c r="B19" s="35"/>
      <c r="C19" s="35"/>
      <c r="D19" s="36"/>
      <c r="E19" s="36"/>
      <c r="F19" s="35"/>
      <c r="G19" s="36"/>
      <c r="H19" s="36"/>
      <c r="I19" s="36"/>
      <c r="J19" s="37"/>
      <c r="K19" s="36"/>
      <c r="L19" s="36"/>
      <c r="M19" s="43"/>
      <c r="N19" s="35"/>
      <c r="O19" s="35"/>
    </row>
    <row r="20" spans="2:15" x14ac:dyDescent="0.25">
      <c r="B20" s="35"/>
      <c r="C20" s="35"/>
      <c r="D20" s="36"/>
      <c r="E20" s="36"/>
      <c r="F20" s="35"/>
      <c r="G20" s="36"/>
      <c r="H20" s="36"/>
      <c r="I20" s="36"/>
      <c r="J20" s="37"/>
      <c r="K20" s="36"/>
      <c r="L20" s="36"/>
      <c r="M20" s="43"/>
      <c r="N20" s="35"/>
      <c r="O20" s="35"/>
    </row>
    <row r="21" spans="2:15" x14ac:dyDescent="0.25">
      <c r="B21" s="35"/>
      <c r="C21" s="35"/>
      <c r="D21" s="36"/>
      <c r="E21" s="36"/>
      <c r="F21" s="37"/>
      <c r="G21" s="36"/>
      <c r="H21" s="36"/>
      <c r="I21" s="36"/>
      <c r="J21" s="37"/>
      <c r="K21" s="36"/>
      <c r="L21" s="36"/>
      <c r="M21" s="43"/>
      <c r="N21" s="35"/>
      <c r="O21" s="35"/>
    </row>
    <row r="22" spans="2:15" x14ac:dyDescent="0.25">
      <c r="B22" s="35"/>
      <c r="C22" s="35"/>
      <c r="D22" s="36"/>
      <c r="E22" s="36"/>
      <c r="F22" s="35"/>
      <c r="G22" s="36"/>
      <c r="H22" s="36"/>
      <c r="I22" s="36"/>
      <c r="J22" s="37"/>
      <c r="K22" s="36"/>
      <c r="L22" s="36"/>
      <c r="M22" s="43"/>
      <c r="N22" s="35"/>
      <c r="O22" s="35"/>
    </row>
    <row r="23" spans="2:15" x14ac:dyDescent="0.25">
      <c r="B23" s="35"/>
      <c r="C23" s="35"/>
      <c r="D23" s="36"/>
      <c r="E23" s="36"/>
      <c r="F23" s="35"/>
      <c r="G23" s="36"/>
      <c r="H23" s="36"/>
      <c r="I23" s="36"/>
      <c r="J23" s="37"/>
      <c r="K23" s="36"/>
      <c r="L23" s="36"/>
      <c r="M23" s="43"/>
      <c r="N23" s="35"/>
      <c r="O23" s="35"/>
    </row>
    <row r="24" spans="2:15" x14ac:dyDescent="0.25">
      <c r="B24" s="35"/>
      <c r="C24" s="35"/>
      <c r="D24" s="36"/>
      <c r="E24" s="36"/>
      <c r="F24" s="35"/>
      <c r="G24" s="36"/>
      <c r="H24" s="36"/>
      <c r="I24" s="36"/>
      <c r="J24" s="37"/>
      <c r="K24" s="36"/>
      <c r="L24" s="36"/>
      <c r="M24" s="43"/>
      <c r="N24" s="35"/>
      <c r="O24" s="35"/>
    </row>
    <row r="25" spans="2:15" x14ac:dyDescent="0.25">
      <c r="B25" s="35"/>
      <c r="C25" s="35"/>
      <c r="D25" s="36"/>
      <c r="E25" s="36"/>
      <c r="F25" s="35"/>
      <c r="G25" s="36"/>
      <c r="H25" s="36"/>
      <c r="I25" s="36"/>
      <c r="J25" s="37"/>
      <c r="K25" s="36"/>
      <c r="L25" s="36"/>
      <c r="M25" s="43"/>
      <c r="N25" s="35"/>
      <c r="O25" s="35"/>
    </row>
    <row r="26" spans="2:15" x14ac:dyDescent="0.25">
      <c r="B26" s="35"/>
      <c r="C26" s="35"/>
      <c r="D26" s="36"/>
      <c r="E26" s="36"/>
      <c r="F26" s="35"/>
      <c r="G26" s="36"/>
      <c r="H26" s="36"/>
      <c r="I26" s="36"/>
      <c r="J26" s="37"/>
      <c r="K26" s="36"/>
      <c r="L26" s="36"/>
      <c r="M26" s="43"/>
      <c r="N26" s="35"/>
      <c r="O26" s="35"/>
    </row>
    <row r="27" spans="2:15" x14ac:dyDescent="0.25">
      <c r="B27" s="35"/>
      <c r="C27" s="35"/>
      <c r="D27" s="36"/>
      <c r="E27" s="36"/>
      <c r="F27" s="35"/>
      <c r="G27" s="36"/>
      <c r="H27" s="36"/>
      <c r="I27" s="36"/>
      <c r="J27" s="37"/>
      <c r="K27" s="36"/>
      <c r="L27" s="36"/>
      <c r="M27" s="43"/>
      <c r="N27" s="35"/>
      <c r="O27" s="35"/>
    </row>
    <row r="28" spans="2:15" x14ac:dyDescent="0.25">
      <c r="B28" s="35"/>
      <c r="C28" s="35"/>
      <c r="D28" s="36"/>
      <c r="E28" s="36"/>
      <c r="F28" s="35"/>
      <c r="G28" s="36"/>
      <c r="H28" s="36"/>
      <c r="I28" s="36"/>
      <c r="J28" s="37"/>
      <c r="K28" s="36"/>
      <c r="L28" s="36"/>
      <c r="M28" s="43"/>
      <c r="N28" s="35"/>
      <c r="O28" s="35"/>
    </row>
    <row r="29" spans="2:15" x14ac:dyDescent="0.25">
      <c r="B29" s="35"/>
      <c r="C29" s="35"/>
      <c r="D29" s="36"/>
      <c r="E29" s="36"/>
      <c r="F29" s="35"/>
      <c r="G29" s="36"/>
      <c r="H29" s="36"/>
      <c r="I29" s="36"/>
      <c r="J29" s="37"/>
      <c r="K29" s="36"/>
      <c r="L29" s="36"/>
      <c r="M29" s="43"/>
      <c r="N29" s="35"/>
      <c r="O29" s="35"/>
    </row>
    <row r="30" spans="2:15" x14ac:dyDescent="0.25">
      <c r="B30" s="35"/>
      <c r="C30" s="35"/>
      <c r="D30" s="36"/>
      <c r="E30" s="36"/>
      <c r="F30" s="35"/>
      <c r="G30" s="36"/>
      <c r="H30" s="36"/>
      <c r="I30" s="36"/>
      <c r="J30" s="37"/>
      <c r="K30" s="36"/>
      <c r="L30" s="36"/>
      <c r="M30" s="43"/>
      <c r="N30" s="35"/>
      <c r="O30" s="35"/>
    </row>
    <row r="31" spans="2:15" x14ac:dyDescent="0.25">
      <c r="B31" s="35"/>
      <c r="C31" s="35"/>
      <c r="D31" s="36"/>
      <c r="E31" s="36"/>
      <c r="F31" s="35"/>
      <c r="G31" s="36"/>
      <c r="H31" s="36"/>
      <c r="I31" s="36"/>
      <c r="J31" s="37"/>
      <c r="K31" s="36"/>
      <c r="L31" s="36"/>
      <c r="M31" s="43"/>
      <c r="N31" s="35"/>
      <c r="O31" s="35"/>
    </row>
    <row r="32" spans="2:15" x14ac:dyDescent="0.25">
      <c r="B32" s="35"/>
      <c r="C32" s="35"/>
      <c r="D32" s="36"/>
      <c r="E32" s="36"/>
      <c r="F32" s="35"/>
      <c r="G32" s="36"/>
      <c r="H32" s="36"/>
      <c r="I32" s="36"/>
      <c r="J32" s="37"/>
      <c r="K32" s="36"/>
      <c r="L32" s="36"/>
      <c r="M32" s="43"/>
      <c r="N32" s="35"/>
      <c r="O32" s="35"/>
    </row>
    <row r="33" spans="14:15" x14ac:dyDescent="0.25">
      <c r="N33" s="35"/>
      <c r="O33" s="35"/>
    </row>
  </sheetData>
  <customSheetViews>
    <customSheetView guid="{03FE7542-3F4E-4D64-8852-F2B677E16CBB}" state="hidden" topLeftCell="A7">
      <pane ySplit="3" topLeftCell="A10" activePane="bottomLeft" state="frozenSplit"/>
      <selection pane="bottomLeft" activeCell="J20" sqref="J20"/>
      <pageMargins left="0.7" right="0.7" top="0.75" bottom="0.75" header="0.3" footer="0.3"/>
      <pageSetup paperSize="9" orientation="portrait" r:id="rId1"/>
    </customSheetView>
    <customSheetView guid="{67A1EC1C-54F5-4EFD-A647-0C93F64028CD}" state="hidden" topLeftCell="A7">
      <pane ySplit="3" topLeftCell="A10" activePane="bottomLeft" state="frozenSplit"/>
      <selection pane="bottomLeft" activeCell="J20" sqref="J20"/>
      <pageMargins left="0.7" right="0.7" top="0.75" bottom="0.75" header="0.3" footer="0.3"/>
      <pageSetup paperSize="9" orientation="portrait" r:id="rId2"/>
    </customSheetView>
  </customSheetViews>
  <mergeCells count="2">
    <mergeCell ref="K8:M8"/>
    <mergeCell ref="N8:O8"/>
  </mergeCells>
  <pageMargins left="0.7" right="0.7" top="0.75" bottom="0.75" header="0.3" footer="0.3"/>
  <pageSetup paperSize="9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O32"/>
  <sheetViews>
    <sheetView topLeftCell="A7" workbookViewId="0">
      <pane ySplit="3" topLeftCell="A10" activePane="bottomLeft" state="frozenSplit"/>
      <selection activeCell="A7" sqref="A7"/>
      <selection pane="bottomLeft" activeCell="J20" sqref="J20"/>
    </sheetView>
  </sheetViews>
  <sheetFormatPr baseColWidth="10" defaultRowHeight="15" x14ac:dyDescent="0.25"/>
  <cols>
    <col min="1" max="1" width="2.42578125" style="26" customWidth="1"/>
    <col min="2" max="2" width="16" style="26" customWidth="1"/>
    <col min="3" max="3" width="12.85546875" style="26" bestFit="1" customWidth="1"/>
    <col min="4" max="4" width="3.140625" style="27" customWidth="1"/>
    <col min="5" max="5" width="11.42578125" style="27"/>
    <col min="6" max="6" width="14.28515625" style="26" customWidth="1"/>
    <col min="7" max="7" width="4.140625" style="27" bestFit="1" customWidth="1"/>
    <col min="8" max="8" width="6.7109375" style="27" bestFit="1" customWidth="1"/>
    <col min="9" max="9" width="9.42578125" style="27" customWidth="1"/>
    <col min="10" max="10" width="55.85546875" style="28" customWidth="1"/>
    <col min="11" max="11" width="4.42578125" style="27" bestFit="1" customWidth="1"/>
    <col min="12" max="12" width="5" style="27" bestFit="1" customWidth="1"/>
    <col min="13" max="13" width="4.5703125" style="27" bestFit="1" customWidth="1"/>
    <col min="14" max="14" width="14.5703125" style="26" customWidth="1"/>
    <col min="15" max="15" width="13.42578125" style="26" customWidth="1"/>
    <col min="16" max="16384" width="11.42578125" style="26"/>
  </cols>
  <sheetData>
    <row r="3" spans="2:15" x14ac:dyDescent="0.25">
      <c r="B3" s="25" t="s">
        <v>38</v>
      </c>
    </row>
    <row r="4" spans="2:15" x14ac:dyDescent="0.25">
      <c r="B4" s="26">
        <v>1</v>
      </c>
      <c r="C4" s="26" t="s">
        <v>39</v>
      </c>
    </row>
    <row r="5" spans="2:15" x14ac:dyDescent="0.25">
      <c r="B5" s="26">
        <v>2</v>
      </c>
      <c r="C5" s="26" t="s">
        <v>40</v>
      </c>
    </row>
    <row r="6" spans="2:15" x14ac:dyDescent="0.25">
      <c r="B6" s="26">
        <v>3</v>
      </c>
      <c r="C6" s="26" t="s">
        <v>41</v>
      </c>
    </row>
    <row r="8" spans="2:15" x14ac:dyDescent="0.25">
      <c r="K8" s="100" t="s">
        <v>42</v>
      </c>
      <c r="L8" s="100"/>
      <c r="M8" s="100"/>
      <c r="N8" s="102" t="s">
        <v>101</v>
      </c>
      <c r="O8" s="102"/>
    </row>
    <row r="9" spans="2:15" ht="45" x14ac:dyDescent="0.25">
      <c r="B9" s="29" t="s">
        <v>43</v>
      </c>
      <c r="C9" s="29" t="s">
        <v>44</v>
      </c>
      <c r="D9" s="30" t="s">
        <v>102</v>
      </c>
      <c r="E9" s="30" t="s">
        <v>46</v>
      </c>
      <c r="F9" s="29" t="s">
        <v>47</v>
      </c>
      <c r="G9" s="30" t="s">
        <v>104</v>
      </c>
      <c r="H9" s="30" t="s">
        <v>103</v>
      </c>
      <c r="I9" s="31" t="s">
        <v>107</v>
      </c>
      <c r="J9" s="32" t="s">
        <v>51</v>
      </c>
      <c r="K9" s="30" t="s">
        <v>52</v>
      </c>
      <c r="L9" s="30" t="s">
        <v>53</v>
      </c>
      <c r="M9" s="30" t="s">
        <v>54</v>
      </c>
      <c r="N9" s="33" t="s">
        <v>108</v>
      </c>
      <c r="O9" s="34" t="s">
        <v>110</v>
      </c>
    </row>
    <row r="10" spans="2:15" ht="45" x14ac:dyDescent="0.25">
      <c r="B10" s="35" t="s">
        <v>1</v>
      </c>
      <c r="C10" s="35" t="s">
        <v>55</v>
      </c>
      <c r="D10" s="36">
        <v>1</v>
      </c>
      <c r="E10" s="36" t="s">
        <v>56</v>
      </c>
      <c r="F10" s="35" t="s">
        <v>57</v>
      </c>
      <c r="G10" s="36" t="s">
        <v>58</v>
      </c>
      <c r="H10" s="36" t="s">
        <v>58</v>
      </c>
      <c r="I10" s="36" t="s">
        <v>59</v>
      </c>
      <c r="J10" s="37" t="s">
        <v>60</v>
      </c>
      <c r="K10" s="36" t="s">
        <v>61</v>
      </c>
      <c r="L10" s="36" t="s">
        <v>61</v>
      </c>
      <c r="M10" s="36" t="s">
        <v>61</v>
      </c>
    </row>
    <row r="11" spans="2:15" ht="30" x14ac:dyDescent="0.25">
      <c r="B11" s="35" t="s">
        <v>62</v>
      </c>
      <c r="C11" s="35" t="s">
        <v>2</v>
      </c>
      <c r="D11" s="36">
        <v>1</v>
      </c>
      <c r="E11" s="36" t="s">
        <v>63</v>
      </c>
      <c r="F11" s="37" t="s">
        <v>106</v>
      </c>
      <c r="G11" s="36" t="s">
        <v>58</v>
      </c>
      <c r="H11" s="36" t="s">
        <v>58</v>
      </c>
      <c r="I11" s="36" t="s">
        <v>59</v>
      </c>
      <c r="J11" s="37" t="s">
        <v>65</v>
      </c>
      <c r="K11" s="36" t="s">
        <v>61</v>
      </c>
      <c r="L11" s="36" t="s">
        <v>61</v>
      </c>
      <c r="M11" s="36" t="s">
        <v>61</v>
      </c>
    </row>
    <row r="12" spans="2:15" ht="75" x14ac:dyDescent="0.25">
      <c r="B12" s="35" t="s">
        <v>66</v>
      </c>
      <c r="C12" s="35" t="s">
        <v>3</v>
      </c>
      <c r="D12" s="36">
        <v>1</v>
      </c>
      <c r="E12" s="38" t="s">
        <v>83</v>
      </c>
      <c r="F12" s="37" t="s">
        <v>105</v>
      </c>
      <c r="G12" s="36" t="s">
        <v>58</v>
      </c>
      <c r="H12" s="36" t="s">
        <v>58</v>
      </c>
      <c r="I12" s="36" t="s">
        <v>59</v>
      </c>
      <c r="J12" s="37" t="s">
        <v>109</v>
      </c>
      <c r="K12" s="36" t="s">
        <v>61</v>
      </c>
      <c r="L12" s="36" t="s">
        <v>61</v>
      </c>
      <c r="M12" s="36" t="s">
        <v>61</v>
      </c>
    </row>
    <row r="13" spans="2:15" ht="45" x14ac:dyDescent="0.25">
      <c r="B13" s="35" t="s">
        <v>70</v>
      </c>
      <c r="C13" s="35" t="s">
        <v>71</v>
      </c>
      <c r="D13" s="36">
        <v>1</v>
      </c>
      <c r="E13" s="36" t="s">
        <v>72</v>
      </c>
      <c r="F13" s="35" t="s">
        <v>73</v>
      </c>
      <c r="G13" s="36" t="s">
        <v>58</v>
      </c>
      <c r="H13" s="36" t="s">
        <v>74</v>
      </c>
      <c r="I13" s="36" t="s">
        <v>59</v>
      </c>
      <c r="J13" s="37" t="s">
        <v>99</v>
      </c>
      <c r="K13" s="36" t="s">
        <v>61</v>
      </c>
      <c r="L13" s="36" t="s">
        <v>61</v>
      </c>
      <c r="M13" s="36" t="s">
        <v>61</v>
      </c>
    </row>
    <row r="14" spans="2:15" s="42" customFormat="1" ht="6" customHeight="1" x14ac:dyDescent="0.25">
      <c r="B14" s="39"/>
      <c r="C14" s="39"/>
      <c r="D14" s="40"/>
      <c r="E14" s="40"/>
      <c r="F14" s="39"/>
      <c r="G14" s="40"/>
      <c r="H14" s="40"/>
      <c r="I14" s="40"/>
      <c r="J14" s="41"/>
      <c r="K14" s="40"/>
      <c r="L14" s="40"/>
      <c r="M14" s="40"/>
    </row>
    <row r="15" spans="2:15" ht="30" x14ac:dyDescent="0.25">
      <c r="B15" s="35" t="s">
        <v>85</v>
      </c>
      <c r="C15" s="35" t="s">
        <v>2</v>
      </c>
      <c r="D15" s="36">
        <v>1</v>
      </c>
      <c r="E15" s="36" t="s">
        <v>67</v>
      </c>
      <c r="F15" s="37" t="s">
        <v>106</v>
      </c>
      <c r="G15" s="36"/>
      <c r="H15" s="36"/>
      <c r="I15" s="36" t="s">
        <v>87</v>
      </c>
      <c r="J15" s="37"/>
      <c r="K15" s="36"/>
      <c r="L15" s="36"/>
      <c r="M15" s="36"/>
    </row>
    <row r="16" spans="2:15" ht="30" x14ac:dyDescent="0.25">
      <c r="B16" s="35" t="s">
        <v>85</v>
      </c>
      <c r="C16" s="35" t="s">
        <v>2</v>
      </c>
      <c r="D16" s="36">
        <v>1</v>
      </c>
      <c r="E16" s="36" t="s">
        <v>89</v>
      </c>
      <c r="F16" s="37" t="s">
        <v>106</v>
      </c>
      <c r="G16" s="36"/>
      <c r="H16" s="36"/>
      <c r="I16" s="36" t="s">
        <v>87</v>
      </c>
      <c r="J16" s="37" t="s">
        <v>100</v>
      </c>
      <c r="K16" s="36"/>
      <c r="L16" s="36"/>
      <c r="M16" s="36"/>
    </row>
    <row r="17" spans="2:13" ht="30" x14ac:dyDescent="0.25">
      <c r="B17" s="35" t="s">
        <v>85</v>
      </c>
      <c r="C17" s="35" t="s">
        <v>2</v>
      </c>
      <c r="D17" s="36">
        <v>1</v>
      </c>
      <c r="E17" s="36" t="s">
        <v>91</v>
      </c>
      <c r="F17" s="37" t="s">
        <v>106</v>
      </c>
      <c r="G17" s="36"/>
      <c r="H17" s="36"/>
      <c r="I17" s="36" t="s">
        <v>87</v>
      </c>
      <c r="J17" s="37" t="s">
        <v>100</v>
      </c>
      <c r="K17" s="36"/>
      <c r="L17" s="36"/>
      <c r="M17" s="36"/>
    </row>
    <row r="18" spans="2:13" x14ac:dyDescent="0.25">
      <c r="B18" s="35"/>
      <c r="C18" s="35"/>
      <c r="D18" s="36"/>
      <c r="E18" s="36"/>
      <c r="F18" s="35"/>
      <c r="G18" s="36"/>
      <c r="H18" s="36"/>
      <c r="I18" s="36"/>
      <c r="J18" s="37"/>
      <c r="K18" s="36"/>
      <c r="L18" s="36"/>
      <c r="M18" s="36"/>
    </row>
    <row r="19" spans="2:13" x14ac:dyDescent="0.25">
      <c r="B19" s="35"/>
      <c r="C19" s="35"/>
      <c r="D19" s="36"/>
      <c r="E19" s="36"/>
      <c r="F19" s="35"/>
      <c r="G19" s="36"/>
      <c r="H19" s="36"/>
      <c r="I19" s="36"/>
      <c r="J19" s="37"/>
      <c r="K19" s="36"/>
      <c r="L19" s="36"/>
      <c r="M19" s="36"/>
    </row>
    <row r="20" spans="2:13" x14ac:dyDescent="0.25">
      <c r="B20" s="35"/>
      <c r="C20" s="35"/>
      <c r="D20" s="36"/>
      <c r="E20" s="36"/>
      <c r="F20" s="35"/>
      <c r="G20" s="36"/>
      <c r="H20" s="36"/>
      <c r="I20" s="36"/>
      <c r="J20" s="37"/>
      <c r="K20" s="36"/>
      <c r="L20" s="36"/>
      <c r="M20" s="36"/>
    </row>
    <row r="21" spans="2:13" x14ac:dyDescent="0.25">
      <c r="B21" s="35"/>
      <c r="C21" s="35"/>
      <c r="D21" s="36"/>
      <c r="E21" s="36"/>
      <c r="F21" s="35"/>
      <c r="G21" s="36"/>
      <c r="H21" s="36"/>
      <c r="I21" s="36"/>
      <c r="J21" s="37"/>
      <c r="K21" s="36"/>
      <c r="L21" s="36"/>
      <c r="M21" s="36"/>
    </row>
    <row r="22" spans="2:13" x14ac:dyDescent="0.25">
      <c r="B22" s="35"/>
      <c r="C22" s="35"/>
      <c r="D22" s="36"/>
      <c r="E22" s="36"/>
      <c r="F22" s="35"/>
      <c r="G22" s="36"/>
      <c r="H22" s="36"/>
      <c r="I22" s="36"/>
      <c r="J22" s="37"/>
      <c r="K22" s="36"/>
      <c r="L22" s="36"/>
      <c r="M22" s="36"/>
    </row>
    <row r="23" spans="2:13" x14ac:dyDescent="0.25">
      <c r="B23" s="35"/>
      <c r="C23" s="35"/>
      <c r="D23" s="36"/>
      <c r="E23" s="36"/>
      <c r="F23" s="35"/>
      <c r="G23" s="36"/>
      <c r="H23" s="36"/>
      <c r="I23" s="36"/>
      <c r="J23" s="37"/>
      <c r="K23" s="36"/>
      <c r="L23" s="36"/>
      <c r="M23" s="36"/>
    </row>
    <row r="24" spans="2:13" x14ac:dyDescent="0.25">
      <c r="B24" s="35"/>
      <c r="C24" s="35"/>
      <c r="D24" s="36"/>
      <c r="E24" s="36"/>
      <c r="F24" s="35"/>
      <c r="G24" s="36"/>
      <c r="H24" s="36"/>
      <c r="I24" s="36"/>
      <c r="J24" s="37"/>
      <c r="K24" s="36"/>
      <c r="L24" s="36"/>
      <c r="M24" s="36"/>
    </row>
    <row r="25" spans="2:13" x14ac:dyDescent="0.25">
      <c r="B25" s="35"/>
      <c r="C25" s="35"/>
      <c r="D25" s="36"/>
      <c r="E25" s="36"/>
      <c r="F25" s="35"/>
      <c r="G25" s="36"/>
      <c r="H25" s="36"/>
      <c r="I25" s="36"/>
      <c r="J25" s="37"/>
      <c r="K25" s="36"/>
      <c r="L25" s="36"/>
      <c r="M25" s="36"/>
    </row>
    <row r="26" spans="2:13" x14ac:dyDescent="0.25">
      <c r="B26" s="35"/>
      <c r="C26" s="35"/>
      <c r="D26" s="36"/>
      <c r="E26" s="36"/>
      <c r="F26" s="35"/>
      <c r="G26" s="36"/>
      <c r="H26" s="36"/>
      <c r="I26" s="36"/>
      <c r="J26" s="37"/>
      <c r="K26" s="36"/>
      <c r="L26" s="36"/>
      <c r="M26" s="36"/>
    </row>
    <row r="27" spans="2:13" x14ac:dyDescent="0.25">
      <c r="B27" s="35"/>
      <c r="C27" s="35"/>
      <c r="D27" s="36"/>
      <c r="E27" s="36"/>
      <c r="F27" s="35"/>
      <c r="G27" s="36"/>
      <c r="H27" s="36"/>
      <c r="I27" s="36"/>
      <c r="J27" s="37"/>
      <c r="K27" s="36"/>
      <c r="L27" s="36"/>
      <c r="M27" s="36"/>
    </row>
    <row r="28" spans="2:13" x14ac:dyDescent="0.25">
      <c r="B28" s="35"/>
      <c r="C28" s="35"/>
      <c r="D28" s="36"/>
      <c r="E28" s="36"/>
      <c r="F28" s="35"/>
      <c r="G28" s="36"/>
      <c r="H28" s="36"/>
      <c r="I28" s="36"/>
      <c r="J28" s="37"/>
      <c r="K28" s="36"/>
      <c r="L28" s="36"/>
      <c r="M28" s="36"/>
    </row>
    <row r="29" spans="2:13" x14ac:dyDescent="0.25">
      <c r="B29" s="35"/>
      <c r="C29" s="35"/>
      <c r="D29" s="36"/>
      <c r="E29" s="36"/>
      <c r="F29" s="35"/>
      <c r="G29" s="36"/>
      <c r="H29" s="36"/>
      <c r="I29" s="36"/>
      <c r="J29" s="37"/>
      <c r="K29" s="36"/>
      <c r="L29" s="36"/>
      <c r="M29" s="36"/>
    </row>
    <row r="30" spans="2:13" x14ac:dyDescent="0.25">
      <c r="B30" s="35"/>
      <c r="C30" s="35"/>
      <c r="D30" s="36"/>
      <c r="E30" s="36"/>
      <c r="F30" s="35"/>
      <c r="G30" s="36"/>
      <c r="H30" s="36"/>
      <c r="I30" s="36"/>
      <c r="J30" s="37"/>
      <c r="K30" s="36"/>
      <c r="L30" s="36"/>
      <c r="M30" s="36"/>
    </row>
    <row r="31" spans="2:13" x14ac:dyDescent="0.25">
      <c r="B31" s="35"/>
      <c r="C31" s="35"/>
      <c r="D31" s="36"/>
      <c r="E31" s="36"/>
      <c r="F31" s="35"/>
      <c r="G31" s="36"/>
      <c r="H31" s="36"/>
      <c r="I31" s="36"/>
      <c r="J31" s="37"/>
      <c r="K31" s="36"/>
      <c r="L31" s="36"/>
      <c r="M31" s="36"/>
    </row>
    <row r="32" spans="2:13" x14ac:dyDescent="0.25">
      <c r="B32" s="35"/>
      <c r="C32" s="35"/>
      <c r="D32" s="36"/>
      <c r="E32" s="36"/>
      <c r="F32" s="35"/>
      <c r="G32" s="36"/>
      <c r="H32" s="36"/>
      <c r="I32" s="36"/>
      <c r="J32" s="37"/>
      <c r="K32" s="36"/>
      <c r="L32" s="36"/>
      <c r="M32" s="36"/>
    </row>
  </sheetData>
  <customSheetViews>
    <customSheetView guid="{03FE7542-3F4E-4D64-8852-F2B677E16CBB}" state="hidden" topLeftCell="A7">
      <pane ySplit="3" topLeftCell="A10" activePane="bottomLeft" state="frozenSplit"/>
      <selection pane="bottomLeft" activeCell="J20" sqref="J20"/>
      <pageMargins left="0.7" right="0.7" top="0.75" bottom="0.75" header="0.3" footer="0.3"/>
      <pageSetup paperSize="9" orientation="portrait" r:id="rId1"/>
    </customSheetView>
    <customSheetView guid="{67A1EC1C-54F5-4EFD-A647-0C93F64028CD}" state="hidden" topLeftCell="A7">
      <pane ySplit="3" topLeftCell="A10" activePane="bottomLeft" state="frozenSplit"/>
      <selection pane="bottomLeft" activeCell="J20" sqref="J20"/>
      <pageMargins left="0.7" right="0.7" top="0.75" bottom="0.75" header="0.3" footer="0.3"/>
      <pageSetup paperSize="9" orientation="portrait" r:id="rId2"/>
    </customSheetView>
  </customSheetViews>
  <mergeCells count="2">
    <mergeCell ref="K8:M8"/>
    <mergeCell ref="N8:O8"/>
  </mergeCells>
  <pageMargins left="0.7" right="0.7" top="0.75" bottom="0.75" header="0.3" footer="0.3"/>
  <pageSetup paperSize="9" orientation="portrait"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3:M34"/>
  <sheetViews>
    <sheetView topLeftCell="B1" workbookViewId="0">
      <selection activeCell="J20" sqref="J20"/>
    </sheetView>
  </sheetViews>
  <sheetFormatPr baseColWidth="10" defaultRowHeight="15" x14ac:dyDescent="0.25"/>
  <cols>
    <col min="2" max="2" width="16" customWidth="1"/>
    <col min="3" max="3" width="12.85546875" bestFit="1" customWidth="1"/>
    <col min="4" max="4" width="10.42578125" style="9" customWidth="1"/>
    <col min="5" max="5" width="11.42578125" style="9"/>
    <col min="6" max="6" width="25" bestFit="1" customWidth="1"/>
    <col min="7" max="7" width="11.42578125" style="9"/>
    <col min="8" max="8" width="16.28515625" style="9" bestFit="1" customWidth="1"/>
    <col min="9" max="9" width="9.7109375" style="9" bestFit="1" customWidth="1"/>
    <col min="10" max="10" width="71.140625" style="10" bestFit="1" customWidth="1"/>
    <col min="11" max="11" width="4.42578125" style="9" bestFit="1" customWidth="1"/>
    <col min="12" max="12" width="5" style="9" bestFit="1" customWidth="1"/>
    <col min="13" max="13" width="4.5703125" style="9" bestFit="1" customWidth="1"/>
  </cols>
  <sheetData>
    <row r="3" spans="2:13" x14ac:dyDescent="0.25">
      <c r="B3" s="8" t="s">
        <v>38</v>
      </c>
    </row>
    <row r="4" spans="2:13" x14ac:dyDescent="0.25">
      <c r="B4">
        <v>1</v>
      </c>
      <c r="C4" t="s">
        <v>39</v>
      </c>
    </row>
    <row r="5" spans="2:13" x14ac:dyDescent="0.25">
      <c r="B5">
        <v>2</v>
      </c>
      <c r="C5" t="s">
        <v>40</v>
      </c>
    </row>
    <row r="6" spans="2:13" x14ac:dyDescent="0.25">
      <c r="B6">
        <v>3</v>
      </c>
      <c r="C6" t="s">
        <v>41</v>
      </c>
    </row>
    <row r="8" spans="2:13" x14ac:dyDescent="0.25">
      <c r="K8" s="103" t="s">
        <v>42</v>
      </c>
      <c r="L8" s="103"/>
      <c r="M8" s="103"/>
    </row>
    <row r="9" spans="2:13" x14ac:dyDescent="0.25">
      <c r="B9" s="11" t="s">
        <v>43</v>
      </c>
      <c r="C9" s="11" t="s">
        <v>44</v>
      </c>
      <c r="D9" s="23" t="s">
        <v>45</v>
      </c>
      <c r="E9" s="23" t="s">
        <v>46</v>
      </c>
      <c r="F9" s="11" t="s">
        <v>47</v>
      </c>
      <c r="G9" s="23" t="s">
        <v>48</v>
      </c>
      <c r="H9" s="23" t="s">
        <v>49</v>
      </c>
      <c r="I9" s="23" t="s">
        <v>50</v>
      </c>
      <c r="J9" s="13" t="s">
        <v>51</v>
      </c>
      <c r="K9" s="23" t="s">
        <v>52</v>
      </c>
      <c r="L9" s="23" t="s">
        <v>53</v>
      </c>
      <c r="M9" s="23" t="s">
        <v>54</v>
      </c>
    </row>
    <row r="10" spans="2:13" ht="30" x14ac:dyDescent="0.25">
      <c r="B10" s="2" t="s">
        <v>1</v>
      </c>
      <c r="C10" s="2" t="s">
        <v>55</v>
      </c>
      <c r="D10" s="14">
        <v>1</v>
      </c>
      <c r="E10" s="14" t="s">
        <v>56</v>
      </c>
      <c r="F10" s="2" t="s">
        <v>57</v>
      </c>
      <c r="G10" s="14" t="s">
        <v>58</v>
      </c>
      <c r="H10" s="14" t="s">
        <v>58</v>
      </c>
      <c r="I10" s="14" t="s">
        <v>59</v>
      </c>
      <c r="J10" s="15" t="s">
        <v>60</v>
      </c>
      <c r="K10" s="14" t="s">
        <v>61</v>
      </c>
      <c r="L10" s="14" t="s">
        <v>61</v>
      </c>
      <c r="M10" s="14" t="s">
        <v>61</v>
      </c>
    </row>
    <row r="11" spans="2:13" x14ac:dyDescent="0.25">
      <c r="B11" s="2" t="s">
        <v>62</v>
      </c>
      <c r="C11" s="2" t="s">
        <v>2</v>
      </c>
      <c r="D11" s="14">
        <v>1</v>
      </c>
      <c r="E11" s="14" t="s">
        <v>63</v>
      </c>
      <c r="F11" s="2" t="s">
        <v>64</v>
      </c>
      <c r="G11" s="14" t="s">
        <v>58</v>
      </c>
      <c r="H11" s="14" t="s">
        <v>58</v>
      </c>
      <c r="I11" s="14" t="s">
        <v>59</v>
      </c>
      <c r="J11" s="15" t="s">
        <v>65</v>
      </c>
      <c r="K11" s="14" t="s">
        <v>61</v>
      </c>
      <c r="L11" s="14" t="s">
        <v>61</v>
      </c>
      <c r="M11" s="14" t="s">
        <v>61</v>
      </c>
    </row>
    <row r="12" spans="2:13" ht="60" x14ac:dyDescent="0.25">
      <c r="B12" s="2" t="s">
        <v>66</v>
      </c>
      <c r="C12" s="2" t="s">
        <v>3</v>
      </c>
      <c r="D12" s="14">
        <v>1</v>
      </c>
      <c r="E12" s="24" t="s">
        <v>83</v>
      </c>
      <c r="F12" s="2" t="s">
        <v>68</v>
      </c>
      <c r="G12" s="14" t="s">
        <v>58</v>
      </c>
      <c r="H12" s="14" t="s">
        <v>58</v>
      </c>
      <c r="I12" s="14" t="s">
        <v>59</v>
      </c>
      <c r="J12" s="15" t="s">
        <v>84</v>
      </c>
      <c r="K12" s="14" t="s">
        <v>61</v>
      </c>
      <c r="L12" s="14" t="s">
        <v>61</v>
      </c>
      <c r="M12" s="14" t="s">
        <v>61</v>
      </c>
    </row>
    <row r="13" spans="2:13" ht="45" x14ac:dyDescent="0.25">
      <c r="B13" s="2" t="s">
        <v>70</v>
      </c>
      <c r="C13" s="2" t="s">
        <v>71</v>
      </c>
      <c r="D13" s="14">
        <v>1</v>
      </c>
      <c r="E13" s="14" t="s">
        <v>72</v>
      </c>
      <c r="F13" s="2" t="s">
        <v>73</v>
      </c>
      <c r="G13" s="14" t="s">
        <v>58</v>
      </c>
      <c r="H13" s="14" t="s">
        <v>74</v>
      </c>
      <c r="I13" s="14" t="s">
        <v>59</v>
      </c>
      <c r="J13" s="15" t="s">
        <v>99</v>
      </c>
      <c r="K13" s="14" t="s">
        <v>61</v>
      </c>
      <c r="L13" s="14" t="s">
        <v>61</v>
      </c>
      <c r="M13" s="14" t="s">
        <v>61</v>
      </c>
    </row>
    <row r="14" spans="2:13" x14ac:dyDescent="0.25">
      <c r="B14" s="2"/>
      <c r="C14" s="2"/>
      <c r="D14" s="14"/>
      <c r="E14" s="14"/>
      <c r="F14" s="2"/>
      <c r="G14" s="14"/>
      <c r="H14" s="14"/>
      <c r="I14" s="14"/>
      <c r="J14" s="15"/>
      <c r="K14" s="14"/>
      <c r="L14" s="14"/>
      <c r="M14" s="14"/>
    </row>
    <row r="15" spans="2:13" x14ac:dyDescent="0.25">
      <c r="B15" s="2"/>
      <c r="C15" s="2"/>
      <c r="D15" s="14"/>
      <c r="E15" s="14"/>
      <c r="F15" s="2"/>
      <c r="G15" s="14"/>
      <c r="H15" s="14"/>
      <c r="I15" s="14"/>
      <c r="J15" s="15"/>
      <c r="K15" s="14"/>
      <c r="L15" s="14"/>
      <c r="M15" s="14"/>
    </row>
    <row r="16" spans="2:13" x14ac:dyDescent="0.25">
      <c r="B16" s="2"/>
      <c r="C16" s="2"/>
      <c r="D16" s="14"/>
      <c r="E16" s="14"/>
      <c r="F16" s="2"/>
      <c r="G16" s="14"/>
      <c r="H16" s="14"/>
      <c r="I16" s="14"/>
      <c r="J16" s="15"/>
      <c r="K16" s="14"/>
      <c r="L16" s="14"/>
      <c r="M16" s="14"/>
    </row>
    <row r="17" spans="2:13" x14ac:dyDescent="0.25">
      <c r="B17" s="2" t="s">
        <v>85</v>
      </c>
      <c r="C17" s="2" t="s">
        <v>2</v>
      </c>
      <c r="D17" s="14">
        <v>1</v>
      </c>
      <c r="E17" s="14" t="s">
        <v>86</v>
      </c>
      <c r="F17" s="2" t="s">
        <v>64</v>
      </c>
      <c r="G17" s="14"/>
      <c r="H17" s="14"/>
      <c r="I17" s="14" t="s">
        <v>87</v>
      </c>
      <c r="J17" s="15" t="s">
        <v>88</v>
      </c>
      <c r="K17" s="14"/>
      <c r="L17" s="14"/>
      <c r="M17" s="14"/>
    </row>
    <row r="18" spans="2:13" ht="45" x14ac:dyDescent="0.25">
      <c r="B18" s="2" t="s">
        <v>85</v>
      </c>
      <c r="C18" s="2" t="s">
        <v>2</v>
      </c>
      <c r="D18" s="14">
        <v>1</v>
      </c>
      <c r="E18" s="14" t="s">
        <v>89</v>
      </c>
      <c r="F18" s="2" t="s">
        <v>64</v>
      </c>
      <c r="G18" s="14"/>
      <c r="H18" s="14"/>
      <c r="I18" s="14" t="s">
        <v>87</v>
      </c>
      <c r="J18" s="15" t="s">
        <v>90</v>
      </c>
      <c r="K18" s="14"/>
      <c r="L18" s="14"/>
      <c r="M18" s="14"/>
    </row>
    <row r="19" spans="2:13" x14ac:dyDescent="0.25">
      <c r="B19" s="2" t="s">
        <v>85</v>
      </c>
      <c r="C19" s="2" t="s">
        <v>2</v>
      </c>
      <c r="D19" s="14">
        <v>1</v>
      </c>
      <c r="E19" s="14" t="s">
        <v>91</v>
      </c>
      <c r="F19" s="2" t="s">
        <v>64</v>
      </c>
      <c r="G19" s="14"/>
      <c r="H19" s="14"/>
      <c r="I19" s="14" t="s">
        <v>87</v>
      </c>
      <c r="J19" s="15"/>
      <c r="K19" s="14"/>
      <c r="L19" s="14"/>
      <c r="M19" s="14"/>
    </row>
    <row r="20" spans="2:13" x14ac:dyDescent="0.25">
      <c r="B20" s="2"/>
      <c r="C20" s="2"/>
      <c r="D20" s="14"/>
      <c r="E20" s="14"/>
      <c r="F20" s="2"/>
      <c r="G20" s="14"/>
      <c r="H20" s="14"/>
      <c r="I20" s="14"/>
      <c r="J20" s="15"/>
      <c r="K20" s="14"/>
      <c r="L20" s="14"/>
      <c r="M20" s="14"/>
    </row>
    <row r="21" spans="2:13" x14ac:dyDescent="0.25">
      <c r="B21" s="2"/>
      <c r="C21" s="2"/>
      <c r="D21" s="14"/>
      <c r="E21" s="14"/>
      <c r="F21" s="2"/>
      <c r="G21" s="14"/>
      <c r="H21" s="14"/>
      <c r="I21" s="14"/>
      <c r="J21" s="15"/>
      <c r="K21" s="14"/>
      <c r="L21" s="14"/>
      <c r="M21" s="14"/>
    </row>
    <row r="22" spans="2:13" x14ac:dyDescent="0.25">
      <c r="B22" s="2"/>
      <c r="C22" s="2"/>
      <c r="D22" s="14"/>
      <c r="E22" s="14"/>
      <c r="F22" s="2"/>
      <c r="G22" s="14"/>
      <c r="H22" s="14"/>
      <c r="I22" s="14"/>
      <c r="J22" s="15"/>
      <c r="K22" s="14"/>
      <c r="L22" s="14"/>
      <c r="M22" s="14"/>
    </row>
    <row r="23" spans="2:13" x14ac:dyDescent="0.25">
      <c r="B23" s="2"/>
      <c r="C23" s="2"/>
      <c r="D23" s="14"/>
      <c r="E23" s="14"/>
      <c r="F23" s="2"/>
      <c r="G23" s="14"/>
      <c r="H23" s="14"/>
      <c r="I23" s="14"/>
      <c r="J23" s="15"/>
      <c r="K23" s="14"/>
      <c r="L23" s="14"/>
      <c r="M23" s="14"/>
    </row>
    <row r="24" spans="2:13" x14ac:dyDescent="0.25">
      <c r="B24" s="2"/>
      <c r="C24" s="2"/>
      <c r="D24" s="14"/>
      <c r="E24" s="14"/>
      <c r="F24" s="2"/>
      <c r="G24" s="14"/>
      <c r="H24" s="14"/>
      <c r="I24" s="14"/>
      <c r="J24" s="15"/>
      <c r="K24" s="14"/>
      <c r="L24" s="14"/>
      <c r="M24" s="14"/>
    </row>
    <row r="25" spans="2:13" x14ac:dyDescent="0.25">
      <c r="B25" s="2"/>
      <c r="C25" s="2"/>
      <c r="D25" s="14"/>
      <c r="E25" s="14"/>
      <c r="F25" s="2"/>
      <c r="G25" s="14"/>
      <c r="H25" s="14"/>
      <c r="I25" s="14"/>
      <c r="J25" s="15"/>
      <c r="K25" s="14"/>
      <c r="L25" s="14"/>
      <c r="M25" s="14"/>
    </row>
    <row r="26" spans="2:13" x14ac:dyDescent="0.25">
      <c r="B26" s="2"/>
      <c r="C26" s="2"/>
      <c r="D26" s="14"/>
      <c r="E26" s="14"/>
      <c r="F26" s="2"/>
      <c r="G26" s="14"/>
      <c r="H26" s="14"/>
      <c r="I26" s="14"/>
      <c r="J26" s="15"/>
      <c r="K26" s="14"/>
      <c r="L26" s="14"/>
      <c r="M26" s="14"/>
    </row>
    <row r="27" spans="2:13" x14ac:dyDescent="0.25">
      <c r="B27" s="2"/>
      <c r="C27" s="2"/>
      <c r="D27" s="14"/>
      <c r="E27" s="14"/>
      <c r="F27" s="2"/>
      <c r="G27" s="14"/>
      <c r="H27" s="14"/>
      <c r="I27" s="14"/>
      <c r="J27" s="15"/>
      <c r="K27" s="14"/>
      <c r="L27" s="14"/>
      <c r="M27" s="14"/>
    </row>
    <row r="28" spans="2:13" x14ac:dyDescent="0.25">
      <c r="B28" s="2"/>
      <c r="C28" s="2"/>
      <c r="D28" s="14"/>
      <c r="E28" s="14"/>
      <c r="F28" s="2"/>
      <c r="G28" s="14"/>
      <c r="H28" s="14"/>
      <c r="I28" s="14"/>
      <c r="J28" s="15"/>
      <c r="K28" s="14"/>
      <c r="L28" s="14"/>
      <c r="M28" s="14"/>
    </row>
    <row r="29" spans="2:13" x14ac:dyDescent="0.25">
      <c r="B29" s="2"/>
      <c r="C29" s="2"/>
      <c r="D29" s="14"/>
      <c r="E29" s="14"/>
      <c r="F29" s="2"/>
      <c r="G29" s="14"/>
      <c r="H29" s="14"/>
      <c r="I29" s="14"/>
      <c r="J29" s="15"/>
      <c r="K29" s="14"/>
      <c r="L29" s="14"/>
      <c r="M29" s="14"/>
    </row>
    <row r="30" spans="2:13" x14ac:dyDescent="0.25">
      <c r="B30" s="2"/>
      <c r="C30" s="2"/>
      <c r="D30" s="14"/>
      <c r="E30" s="14"/>
      <c r="F30" s="2"/>
      <c r="G30" s="14"/>
      <c r="H30" s="14"/>
      <c r="I30" s="14"/>
      <c r="J30" s="15"/>
      <c r="K30" s="14"/>
      <c r="L30" s="14"/>
      <c r="M30" s="14"/>
    </row>
    <row r="31" spans="2:13" x14ac:dyDescent="0.25">
      <c r="B31" s="2"/>
      <c r="C31" s="2"/>
      <c r="D31" s="14"/>
      <c r="E31" s="14"/>
      <c r="F31" s="2"/>
      <c r="G31" s="14"/>
      <c r="H31" s="14"/>
      <c r="I31" s="14"/>
      <c r="J31" s="15"/>
      <c r="K31" s="14"/>
      <c r="L31" s="14"/>
      <c r="M31" s="14"/>
    </row>
    <row r="32" spans="2:13" x14ac:dyDescent="0.25">
      <c r="B32" s="2"/>
      <c r="C32" s="2"/>
      <c r="D32" s="14"/>
      <c r="E32" s="14"/>
      <c r="F32" s="2"/>
      <c r="G32" s="14"/>
      <c r="H32" s="14"/>
      <c r="I32" s="14"/>
      <c r="J32" s="15"/>
      <c r="K32" s="14"/>
      <c r="L32" s="14"/>
      <c r="M32" s="14"/>
    </row>
    <row r="33" spans="2:13" x14ac:dyDescent="0.25">
      <c r="B33" s="2"/>
      <c r="C33" s="2"/>
      <c r="D33" s="14"/>
      <c r="E33" s="14"/>
      <c r="F33" s="2"/>
      <c r="G33" s="14"/>
      <c r="H33" s="14"/>
      <c r="I33" s="14"/>
      <c r="J33" s="15"/>
      <c r="K33" s="14"/>
      <c r="L33" s="14"/>
      <c r="M33" s="14"/>
    </row>
    <row r="34" spans="2:13" x14ac:dyDescent="0.25">
      <c r="B34" s="2"/>
      <c r="C34" s="2"/>
      <c r="D34" s="14"/>
      <c r="E34" s="14"/>
      <c r="F34" s="2"/>
      <c r="G34" s="14"/>
      <c r="H34" s="14"/>
      <c r="I34" s="14"/>
      <c r="J34" s="15"/>
      <c r="K34" s="14"/>
      <c r="L34" s="14"/>
      <c r="M34" s="14"/>
    </row>
  </sheetData>
  <customSheetViews>
    <customSheetView guid="{03FE7542-3F4E-4D64-8852-F2B677E16CBB}" state="hidden" topLeftCell="B1">
      <selection activeCell="J20" sqref="J20"/>
      <pageMargins left="0.7" right="0.7" top="0.75" bottom="0.75" header="0.3" footer="0.3"/>
      <pageSetup paperSize="9" orientation="portrait" r:id="rId1"/>
    </customSheetView>
    <customSheetView guid="{67A1EC1C-54F5-4EFD-A647-0C93F64028CD}" state="hidden" topLeftCell="B1">
      <selection activeCell="J20" sqref="J20"/>
      <pageMargins left="0.7" right="0.7" top="0.75" bottom="0.75" header="0.3" footer="0.3"/>
      <pageSetup paperSize="9" orientation="portrait" r:id="rId2"/>
    </customSheetView>
  </customSheetViews>
  <mergeCells count="1">
    <mergeCell ref="K8:M8"/>
  </mergeCell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00B050"/>
    <pageSetUpPr fitToPage="1"/>
  </sheetPr>
  <dimension ref="A1:L16"/>
  <sheetViews>
    <sheetView workbookViewId="0">
      <selection activeCell="C3" sqref="C3:C9"/>
    </sheetView>
  </sheetViews>
  <sheetFormatPr baseColWidth="10" defaultRowHeight="15" x14ac:dyDescent="0.25"/>
  <cols>
    <col min="1" max="1" width="14.140625" bestFit="1" customWidth="1"/>
    <col min="2" max="2" width="8.140625" customWidth="1"/>
    <col min="3" max="3" width="15.42578125" bestFit="1" customWidth="1"/>
    <col min="4" max="4" width="20.5703125" bestFit="1" customWidth="1"/>
    <col min="5" max="5" width="17.7109375" bestFit="1" customWidth="1"/>
    <col min="6" max="6" width="15.5703125" bestFit="1" customWidth="1"/>
    <col min="7" max="7" width="15.5703125" customWidth="1"/>
    <col min="9" max="9" width="17.7109375" bestFit="1" customWidth="1"/>
    <col min="10" max="10" width="32" customWidth="1"/>
    <col min="11" max="11" width="11.42578125" style="27"/>
    <col min="12" max="12" width="7.7109375" style="27" customWidth="1"/>
  </cols>
  <sheetData>
    <row r="1" spans="1:12" x14ac:dyDescent="0.25">
      <c r="A1" s="3" t="s">
        <v>132</v>
      </c>
      <c r="B1" s="3"/>
    </row>
    <row r="2" spans="1:12" x14ac:dyDescent="0.25">
      <c r="B2" s="5" t="s">
        <v>30</v>
      </c>
      <c r="C2" s="5" t="s">
        <v>0</v>
      </c>
      <c r="D2" s="5" t="s">
        <v>5</v>
      </c>
      <c r="E2" s="5" t="s">
        <v>78</v>
      </c>
      <c r="F2" s="5" t="s">
        <v>6</v>
      </c>
      <c r="G2" s="5" t="s">
        <v>17</v>
      </c>
      <c r="H2" s="5" t="s">
        <v>7</v>
      </c>
      <c r="I2" s="5" t="s">
        <v>8</v>
      </c>
      <c r="J2" s="5" t="s">
        <v>27</v>
      </c>
      <c r="K2" s="40" t="s">
        <v>93</v>
      </c>
      <c r="L2" s="40" t="s">
        <v>94</v>
      </c>
    </row>
    <row r="3" spans="1:12" x14ac:dyDescent="0.25">
      <c r="B3" s="2">
        <v>4</v>
      </c>
      <c r="C3" s="6" t="s">
        <v>1</v>
      </c>
      <c r="D3" s="6" t="s">
        <v>24</v>
      </c>
      <c r="E3" s="6" t="s">
        <v>79</v>
      </c>
      <c r="F3" s="6" t="s">
        <v>18</v>
      </c>
      <c r="G3" s="6" t="s">
        <v>18</v>
      </c>
      <c r="H3" s="6"/>
      <c r="I3" s="6" t="s">
        <v>10</v>
      </c>
      <c r="J3" s="6" t="s">
        <v>28</v>
      </c>
      <c r="K3" s="52" t="s">
        <v>130</v>
      </c>
      <c r="L3" s="27">
        <v>10247</v>
      </c>
    </row>
    <row r="4" spans="1:12" x14ac:dyDescent="0.25">
      <c r="A4" t="s">
        <v>25</v>
      </c>
      <c r="B4" s="2">
        <v>3</v>
      </c>
      <c r="C4" s="2" t="s">
        <v>2</v>
      </c>
      <c r="D4" s="2"/>
      <c r="E4" s="2" t="s">
        <v>80</v>
      </c>
      <c r="F4" s="2" t="s">
        <v>18</v>
      </c>
      <c r="G4" s="2" t="s">
        <v>18</v>
      </c>
      <c r="H4" s="2"/>
      <c r="I4" s="2" t="s">
        <v>11</v>
      </c>
      <c r="J4" s="2" t="s">
        <v>29</v>
      </c>
      <c r="K4" s="52" t="s">
        <v>131</v>
      </c>
      <c r="L4" s="27">
        <v>10245</v>
      </c>
    </row>
    <row r="5" spans="1:12" ht="30" x14ac:dyDescent="0.25">
      <c r="B5" s="2">
        <v>1</v>
      </c>
      <c r="C5" s="2" t="s">
        <v>3</v>
      </c>
      <c r="D5" s="2" t="s">
        <v>4</v>
      </c>
      <c r="E5" s="2" t="s">
        <v>81</v>
      </c>
      <c r="F5" s="2" t="s">
        <v>96</v>
      </c>
      <c r="G5" s="2" t="s">
        <v>96</v>
      </c>
      <c r="H5" s="2"/>
      <c r="I5" s="2" t="s">
        <v>11</v>
      </c>
      <c r="J5" s="2"/>
      <c r="K5" s="27" t="s">
        <v>92</v>
      </c>
      <c r="L5" s="53" t="s">
        <v>98</v>
      </c>
    </row>
    <row r="6" spans="1:12" ht="30" x14ac:dyDescent="0.25">
      <c r="B6" s="2">
        <v>2</v>
      </c>
      <c r="C6" s="2" t="s">
        <v>77</v>
      </c>
      <c r="D6" s="2" t="s">
        <v>4</v>
      </c>
      <c r="E6" s="2" t="s">
        <v>82</v>
      </c>
      <c r="F6" s="2" t="s">
        <v>96</v>
      </c>
      <c r="G6" s="2" t="s">
        <v>96</v>
      </c>
      <c r="H6" s="2"/>
      <c r="I6" s="2" t="s">
        <v>10</v>
      </c>
      <c r="J6" s="2"/>
      <c r="K6" s="27" t="s">
        <v>95</v>
      </c>
      <c r="L6" s="53" t="s">
        <v>97</v>
      </c>
    </row>
    <row r="7" spans="1:12" x14ac:dyDescent="0.25">
      <c r="A7" s="1" t="s">
        <v>19</v>
      </c>
      <c r="B7" s="7"/>
      <c r="C7" s="2" t="s">
        <v>15</v>
      </c>
      <c r="D7" s="2"/>
      <c r="E7" s="2"/>
      <c r="F7" s="2"/>
      <c r="G7" s="2"/>
      <c r="H7" s="2"/>
      <c r="I7" s="2"/>
      <c r="J7" s="2"/>
      <c r="L7" s="27">
        <v>10246</v>
      </c>
    </row>
    <row r="8" spans="1:12" x14ac:dyDescent="0.25">
      <c r="B8" s="2"/>
      <c r="C8" s="2" t="s">
        <v>16</v>
      </c>
      <c r="D8" s="2"/>
      <c r="E8" s="2"/>
      <c r="F8" s="2"/>
      <c r="G8" s="2"/>
      <c r="H8" s="2"/>
      <c r="I8" s="2"/>
      <c r="J8" s="2" t="s">
        <v>26</v>
      </c>
      <c r="L8" s="27">
        <v>10244</v>
      </c>
    </row>
    <row r="9" spans="1:12" x14ac:dyDescent="0.25">
      <c r="B9" s="2"/>
      <c r="C9" s="4" t="s">
        <v>31</v>
      </c>
      <c r="D9" s="2"/>
      <c r="E9" s="2"/>
      <c r="F9" s="2"/>
      <c r="G9" s="2"/>
      <c r="H9" s="2"/>
      <c r="I9" s="2"/>
      <c r="J9" s="2" t="s">
        <v>32</v>
      </c>
    </row>
    <row r="11" spans="1:12" x14ac:dyDescent="0.25">
      <c r="C11" s="5" t="s">
        <v>9</v>
      </c>
      <c r="D11" s="18" t="s">
        <v>14</v>
      </c>
      <c r="E11" s="18"/>
      <c r="F11" s="19">
        <v>43105</v>
      </c>
      <c r="G11" s="20" t="s">
        <v>33</v>
      </c>
      <c r="H11" s="21" t="s">
        <v>76</v>
      </c>
      <c r="I11" s="22" t="s">
        <v>76</v>
      </c>
      <c r="J11" s="2"/>
    </row>
    <row r="12" spans="1:12" x14ac:dyDescent="0.25">
      <c r="C12" s="2" t="s">
        <v>20</v>
      </c>
      <c r="D12" s="2">
        <v>7800</v>
      </c>
      <c r="E12" s="2"/>
      <c r="F12" s="2"/>
      <c r="G12" s="2"/>
      <c r="H12" s="2"/>
      <c r="I12" s="2"/>
      <c r="J12" s="2"/>
    </row>
    <row r="13" spans="1:12" x14ac:dyDescent="0.25">
      <c r="C13" s="2" t="s">
        <v>21</v>
      </c>
      <c r="D13" s="2">
        <v>10000</v>
      </c>
      <c r="E13" s="2"/>
      <c r="F13" s="2"/>
      <c r="G13" s="16" t="s">
        <v>35</v>
      </c>
      <c r="H13" s="17" t="s">
        <v>36</v>
      </c>
      <c r="I13" s="2" t="s">
        <v>37</v>
      </c>
      <c r="J13" s="2"/>
    </row>
    <row r="14" spans="1:12" x14ac:dyDescent="0.25">
      <c r="C14" s="2" t="s">
        <v>13</v>
      </c>
      <c r="D14" s="2">
        <v>1200</v>
      </c>
      <c r="E14" s="2"/>
      <c r="F14" s="2">
        <f>4900+5200</f>
        <v>10100</v>
      </c>
      <c r="G14" s="16" t="s">
        <v>34</v>
      </c>
      <c r="H14" s="2"/>
      <c r="I14" s="2"/>
      <c r="J14" s="2"/>
    </row>
    <row r="15" spans="1:12" x14ac:dyDescent="0.25">
      <c r="A15" t="s">
        <v>22</v>
      </c>
      <c r="C15" s="2" t="s">
        <v>12</v>
      </c>
      <c r="D15" s="2">
        <v>2800</v>
      </c>
      <c r="E15" s="2"/>
      <c r="F15" s="2">
        <v>3300</v>
      </c>
      <c r="G15" s="2"/>
      <c r="H15" s="2"/>
      <c r="I15" s="2"/>
      <c r="J15" s="2"/>
    </row>
    <row r="16" spans="1:12" x14ac:dyDescent="0.25">
      <c r="C16" s="2" t="s">
        <v>23</v>
      </c>
      <c r="D16" s="2">
        <v>330</v>
      </c>
      <c r="E16" s="2"/>
      <c r="F16" s="2"/>
      <c r="G16" s="2"/>
      <c r="H16" s="2"/>
      <c r="I16" s="2"/>
      <c r="J16" s="2"/>
    </row>
  </sheetData>
  <customSheetViews>
    <customSheetView guid="{03FE7542-3F4E-4D64-8852-F2B677E16CBB}" fitToPage="1">
      <selection activeCell="C3" sqref="C3:C9"/>
      <pageMargins left="0.25" right="0.25" top="0.75" bottom="0.75" header="0.3" footer="0.3"/>
      <pageSetup paperSize="9" scale="84" orientation="landscape" r:id="rId1"/>
    </customSheetView>
    <customSheetView guid="{67A1EC1C-54F5-4EFD-A647-0C93F64028CD}" fitToPage="1" state="hidden">
      <selection activeCell="C3" sqref="C3:C9"/>
      <pageMargins left="0.25" right="0.25" top="0.75" bottom="0.75" header="0.3" footer="0.3"/>
      <pageSetup paperSize="9" scale="84" orientation="landscape" r:id="rId2"/>
    </customSheetView>
  </customSheetViews>
  <pageMargins left="0.25" right="0.25" top="0.75" bottom="0.75" header="0.3" footer="0.3"/>
  <pageSetup paperSize="9" scale="84" orientation="landscape"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B3:M34"/>
  <sheetViews>
    <sheetView workbookViewId="0">
      <selection activeCell="B19" sqref="B19"/>
    </sheetView>
  </sheetViews>
  <sheetFormatPr baseColWidth="10" defaultRowHeight="15" x14ac:dyDescent="0.25"/>
  <cols>
    <col min="2" max="2" width="16" customWidth="1"/>
    <col min="3" max="3" width="12.85546875" bestFit="1" customWidth="1"/>
    <col min="4" max="4" width="10.42578125" style="9" customWidth="1"/>
    <col min="5" max="5" width="11.42578125" style="9"/>
    <col min="6" max="6" width="25" bestFit="1" customWidth="1"/>
    <col min="7" max="7" width="11.42578125" style="9"/>
    <col min="8" max="8" width="16.28515625" style="9" bestFit="1" customWidth="1"/>
    <col min="9" max="9" width="9.7109375" style="9" bestFit="1" customWidth="1"/>
    <col min="10" max="10" width="71.140625" style="10" bestFit="1" customWidth="1"/>
    <col min="11" max="11" width="4.42578125" style="9" bestFit="1" customWidth="1"/>
    <col min="12" max="12" width="5" style="9" bestFit="1" customWidth="1"/>
    <col min="13" max="13" width="4.5703125" style="9" bestFit="1" customWidth="1"/>
  </cols>
  <sheetData>
    <row r="3" spans="2:13" x14ac:dyDescent="0.25">
      <c r="B3" s="8" t="s">
        <v>38</v>
      </c>
    </row>
    <row r="4" spans="2:13" x14ac:dyDescent="0.25">
      <c r="B4">
        <v>1</v>
      </c>
      <c r="C4" t="s">
        <v>39</v>
      </c>
    </row>
    <row r="5" spans="2:13" x14ac:dyDescent="0.25">
      <c r="B5">
        <v>2</v>
      </c>
      <c r="C5" t="s">
        <v>40</v>
      </c>
    </row>
    <row r="6" spans="2:13" x14ac:dyDescent="0.25">
      <c r="B6">
        <v>3</v>
      </c>
      <c r="C6" t="s">
        <v>41</v>
      </c>
    </row>
    <row r="8" spans="2:13" x14ac:dyDescent="0.25">
      <c r="K8" s="103" t="s">
        <v>42</v>
      </c>
      <c r="L8" s="103"/>
      <c r="M8" s="103"/>
    </row>
    <row r="9" spans="2:13" x14ac:dyDescent="0.25">
      <c r="B9" s="11" t="s">
        <v>43</v>
      </c>
      <c r="C9" s="11" t="s">
        <v>44</v>
      </c>
      <c r="D9" s="12" t="s">
        <v>45</v>
      </c>
      <c r="E9" s="12" t="s">
        <v>46</v>
      </c>
      <c r="F9" s="11" t="s">
        <v>47</v>
      </c>
      <c r="G9" s="12" t="s">
        <v>48</v>
      </c>
      <c r="H9" s="12" t="s">
        <v>49</v>
      </c>
      <c r="I9" s="12" t="s">
        <v>50</v>
      </c>
      <c r="J9" s="13" t="s">
        <v>51</v>
      </c>
      <c r="K9" s="12" t="s">
        <v>52</v>
      </c>
      <c r="L9" s="12" t="s">
        <v>53</v>
      </c>
      <c r="M9" s="12" t="s">
        <v>54</v>
      </c>
    </row>
    <row r="10" spans="2:13" ht="30" x14ac:dyDescent="0.25">
      <c r="B10" s="2" t="s">
        <v>1</v>
      </c>
      <c r="C10" s="2" t="s">
        <v>55</v>
      </c>
      <c r="D10" s="14">
        <v>1</v>
      </c>
      <c r="E10" s="14" t="s">
        <v>56</v>
      </c>
      <c r="F10" s="2" t="s">
        <v>57</v>
      </c>
      <c r="G10" s="14" t="s">
        <v>58</v>
      </c>
      <c r="H10" s="14" t="s">
        <v>58</v>
      </c>
      <c r="I10" s="14" t="s">
        <v>59</v>
      </c>
      <c r="J10" s="15" t="s">
        <v>60</v>
      </c>
      <c r="K10" s="14" t="s">
        <v>61</v>
      </c>
      <c r="L10" s="14" t="s">
        <v>61</v>
      </c>
      <c r="M10" s="14" t="s">
        <v>61</v>
      </c>
    </row>
    <row r="11" spans="2:13" x14ac:dyDescent="0.25">
      <c r="B11" s="2" t="s">
        <v>62</v>
      </c>
      <c r="C11" s="2" t="s">
        <v>2</v>
      </c>
      <c r="D11" s="14">
        <v>1</v>
      </c>
      <c r="E11" s="14" t="s">
        <v>63</v>
      </c>
      <c r="F11" s="2" t="s">
        <v>64</v>
      </c>
      <c r="G11" s="14" t="s">
        <v>58</v>
      </c>
      <c r="H11" s="14" t="s">
        <v>58</v>
      </c>
      <c r="I11" s="14" t="s">
        <v>59</v>
      </c>
      <c r="J11" s="15" t="s">
        <v>65</v>
      </c>
      <c r="K11" s="14" t="s">
        <v>61</v>
      </c>
      <c r="L11" s="14" t="s">
        <v>61</v>
      </c>
      <c r="M11" s="14" t="s">
        <v>61</v>
      </c>
    </row>
    <row r="12" spans="2:13" ht="30" x14ac:dyDescent="0.25">
      <c r="B12" s="2" t="s">
        <v>66</v>
      </c>
      <c r="C12" s="2" t="s">
        <v>3</v>
      </c>
      <c r="D12" s="14">
        <v>1</v>
      </c>
      <c r="E12" s="14" t="s">
        <v>67</v>
      </c>
      <c r="F12" s="2" t="s">
        <v>68</v>
      </c>
      <c r="G12" s="14" t="s">
        <v>58</v>
      </c>
      <c r="H12" s="14" t="s">
        <v>58</v>
      </c>
      <c r="I12" s="14" t="s">
        <v>59</v>
      </c>
      <c r="J12" s="15" t="s">
        <v>69</v>
      </c>
      <c r="K12" s="14" t="s">
        <v>61</v>
      </c>
      <c r="L12" s="14" t="s">
        <v>61</v>
      </c>
      <c r="M12" s="14" t="s">
        <v>61</v>
      </c>
    </row>
    <row r="13" spans="2:13" x14ac:dyDescent="0.25">
      <c r="B13" s="2" t="s">
        <v>70</v>
      </c>
      <c r="C13" s="2" t="s">
        <v>71</v>
      </c>
      <c r="D13" s="14">
        <v>1</v>
      </c>
      <c r="E13" s="14" t="s">
        <v>72</v>
      </c>
      <c r="F13" s="2" t="s">
        <v>73</v>
      </c>
      <c r="G13" s="14" t="s">
        <v>58</v>
      </c>
      <c r="H13" s="14" t="s">
        <v>74</v>
      </c>
      <c r="I13" s="14" t="s">
        <v>59</v>
      </c>
      <c r="J13" s="15" t="s">
        <v>75</v>
      </c>
      <c r="K13" s="14" t="s">
        <v>61</v>
      </c>
      <c r="L13" s="14" t="s">
        <v>61</v>
      </c>
      <c r="M13" s="14" t="s">
        <v>61</v>
      </c>
    </row>
    <row r="14" spans="2:13" x14ac:dyDescent="0.25">
      <c r="B14" s="2"/>
      <c r="C14" s="2"/>
      <c r="D14" s="14"/>
      <c r="E14" s="14"/>
      <c r="F14" s="2"/>
      <c r="G14" s="14"/>
      <c r="H14" s="14"/>
      <c r="I14" s="14"/>
      <c r="J14" s="15"/>
      <c r="K14" s="14"/>
      <c r="L14" s="14"/>
      <c r="M14" s="14"/>
    </row>
    <row r="15" spans="2:13" x14ac:dyDescent="0.25">
      <c r="B15" s="2"/>
      <c r="C15" s="2"/>
      <c r="D15" s="14"/>
      <c r="E15" s="14"/>
      <c r="F15" s="2"/>
      <c r="G15" s="14"/>
      <c r="H15" s="14"/>
      <c r="I15" s="14"/>
      <c r="J15" s="15"/>
      <c r="K15" s="14"/>
      <c r="L15" s="14"/>
      <c r="M15" s="14"/>
    </row>
    <row r="16" spans="2:13" x14ac:dyDescent="0.25">
      <c r="B16" s="2"/>
      <c r="C16" s="2"/>
      <c r="D16" s="14"/>
      <c r="E16" s="14"/>
      <c r="F16" s="2"/>
      <c r="G16" s="14"/>
      <c r="H16" s="14"/>
      <c r="I16" s="14"/>
      <c r="J16" s="15"/>
      <c r="K16" s="14"/>
      <c r="L16" s="14"/>
      <c r="M16" s="14"/>
    </row>
    <row r="17" spans="2:13" x14ac:dyDescent="0.25">
      <c r="B17" s="2"/>
      <c r="C17" s="2"/>
      <c r="D17" s="14"/>
      <c r="E17" s="14"/>
      <c r="F17" s="2"/>
      <c r="G17" s="14"/>
      <c r="H17" s="14"/>
      <c r="I17" s="14"/>
      <c r="J17" s="15"/>
      <c r="K17" s="14"/>
      <c r="L17" s="14"/>
      <c r="M17" s="14"/>
    </row>
    <row r="18" spans="2:13" x14ac:dyDescent="0.25">
      <c r="B18" s="2"/>
      <c r="C18" s="2"/>
      <c r="D18" s="14"/>
      <c r="E18" s="14"/>
      <c r="F18" s="2"/>
      <c r="G18" s="14"/>
      <c r="H18" s="14"/>
      <c r="I18" s="14"/>
      <c r="J18" s="15"/>
      <c r="K18" s="14"/>
      <c r="L18" s="14"/>
      <c r="M18" s="14"/>
    </row>
    <row r="19" spans="2:13" x14ac:dyDescent="0.25">
      <c r="B19" s="2"/>
      <c r="C19" s="2"/>
      <c r="D19" s="14"/>
      <c r="E19" s="14"/>
      <c r="F19" s="2"/>
      <c r="G19" s="14"/>
      <c r="H19" s="14"/>
      <c r="I19" s="14"/>
      <c r="J19" s="15"/>
      <c r="K19" s="14"/>
      <c r="L19" s="14"/>
      <c r="M19" s="14"/>
    </row>
    <row r="20" spans="2:13" x14ac:dyDescent="0.25">
      <c r="B20" s="2"/>
      <c r="C20" s="2"/>
      <c r="D20" s="14"/>
      <c r="E20" s="14"/>
      <c r="F20" s="2"/>
      <c r="G20" s="14"/>
      <c r="H20" s="14"/>
      <c r="I20" s="14"/>
      <c r="J20" s="15"/>
      <c r="K20" s="14"/>
      <c r="L20" s="14"/>
      <c r="M20" s="14"/>
    </row>
    <row r="21" spans="2:13" x14ac:dyDescent="0.25">
      <c r="B21" s="2"/>
      <c r="C21" s="2"/>
      <c r="D21" s="14"/>
      <c r="E21" s="14"/>
      <c r="F21" s="2"/>
      <c r="G21" s="14"/>
      <c r="H21" s="14"/>
      <c r="I21" s="14"/>
      <c r="J21" s="15"/>
      <c r="K21" s="14"/>
      <c r="L21" s="14"/>
      <c r="M21" s="14"/>
    </row>
    <row r="22" spans="2:13" x14ac:dyDescent="0.25">
      <c r="B22" s="2"/>
      <c r="C22" s="2"/>
      <c r="D22" s="14"/>
      <c r="E22" s="14"/>
      <c r="F22" s="2"/>
      <c r="G22" s="14"/>
      <c r="H22" s="14"/>
      <c r="I22" s="14"/>
      <c r="J22" s="15"/>
      <c r="K22" s="14"/>
      <c r="L22" s="14"/>
      <c r="M22" s="14"/>
    </row>
    <row r="23" spans="2:13" x14ac:dyDescent="0.25">
      <c r="B23" s="2"/>
      <c r="C23" s="2"/>
      <c r="D23" s="14"/>
      <c r="E23" s="14"/>
      <c r="F23" s="2"/>
      <c r="G23" s="14"/>
      <c r="H23" s="14"/>
      <c r="I23" s="14"/>
      <c r="J23" s="15"/>
      <c r="K23" s="14"/>
      <c r="L23" s="14"/>
      <c r="M23" s="14"/>
    </row>
    <row r="24" spans="2:13" x14ac:dyDescent="0.25">
      <c r="B24" s="2"/>
      <c r="C24" s="2"/>
      <c r="D24" s="14"/>
      <c r="E24" s="14"/>
      <c r="F24" s="2"/>
      <c r="G24" s="14"/>
      <c r="H24" s="14"/>
      <c r="I24" s="14"/>
      <c r="J24" s="15"/>
      <c r="K24" s="14"/>
      <c r="L24" s="14"/>
      <c r="M24" s="14"/>
    </row>
    <row r="25" spans="2:13" x14ac:dyDescent="0.25">
      <c r="B25" s="2"/>
      <c r="C25" s="2"/>
      <c r="D25" s="14"/>
      <c r="E25" s="14"/>
      <c r="F25" s="2"/>
      <c r="G25" s="14"/>
      <c r="H25" s="14"/>
      <c r="I25" s="14"/>
      <c r="J25" s="15"/>
      <c r="K25" s="14"/>
      <c r="L25" s="14"/>
      <c r="M25" s="14"/>
    </row>
    <row r="26" spans="2:13" x14ac:dyDescent="0.25">
      <c r="B26" s="2"/>
      <c r="C26" s="2"/>
      <c r="D26" s="14"/>
      <c r="E26" s="14"/>
      <c r="F26" s="2"/>
      <c r="G26" s="14"/>
      <c r="H26" s="14"/>
      <c r="I26" s="14"/>
      <c r="J26" s="15"/>
      <c r="K26" s="14"/>
      <c r="L26" s="14"/>
      <c r="M26" s="14"/>
    </row>
    <row r="27" spans="2:13" x14ac:dyDescent="0.25">
      <c r="B27" s="2"/>
      <c r="C27" s="2"/>
      <c r="D27" s="14"/>
      <c r="E27" s="14"/>
      <c r="F27" s="2"/>
      <c r="G27" s="14"/>
      <c r="H27" s="14"/>
      <c r="I27" s="14"/>
      <c r="J27" s="15"/>
      <c r="K27" s="14"/>
      <c r="L27" s="14"/>
      <c r="M27" s="14"/>
    </row>
    <row r="28" spans="2:13" x14ac:dyDescent="0.25">
      <c r="B28" s="2"/>
      <c r="C28" s="2"/>
      <c r="D28" s="14"/>
      <c r="E28" s="14"/>
      <c r="F28" s="2"/>
      <c r="G28" s="14"/>
      <c r="H28" s="14"/>
      <c r="I28" s="14"/>
      <c r="J28" s="15"/>
      <c r="K28" s="14"/>
      <c r="L28" s="14"/>
      <c r="M28" s="14"/>
    </row>
    <row r="29" spans="2:13" x14ac:dyDescent="0.25">
      <c r="B29" s="2"/>
      <c r="C29" s="2"/>
      <c r="D29" s="14"/>
      <c r="E29" s="14"/>
      <c r="F29" s="2"/>
      <c r="G29" s="14"/>
      <c r="H29" s="14"/>
      <c r="I29" s="14"/>
      <c r="J29" s="15"/>
      <c r="K29" s="14"/>
      <c r="L29" s="14"/>
      <c r="M29" s="14"/>
    </row>
    <row r="30" spans="2:13" x14ac:dyDescent="0.25">
      <c r="B30" s="2"/>
      <c r="C30" s="2"/>
      <c r="D30" s="14"/>
      <c r="E30" s="14"/>
      <c r="F30" s="2"/>
      <c r="G30" s="14"/>
      <c r="H30" s="14"/>
      <c r="I30" s="14"/>
      <c r="J30" s="15"/>
      <c r="K30" s="14"/>
      <c r="L30" s="14"/>
      <c r="M30" s="14"/>
    </row>
    <row r="31" spans="2:13" x14ac:dyDescent="0.25">
      <c r="B31" s="2"/>
      <c r="C31" s="2"/>
      <c r="D31" s="14"/>
      <c r="E31" s="14"/>
      <c r="F31" s="2"/>
      <c r="G31" s="14"/>
      <c r="H31" s="14"/>
      <c r="I31" s="14"/>
      <c r="J31" s="15"/>
      <c r="K31" s="14"/>
      <c r="L31" s="14"/>
      <c r="M31" s="14"/>
    </row>
    <row r="32" spans="2:13" x14ac:dyDescent="0.25">
      <c r="B32" s="2"/>
      <c r="C32" s="2"/>
      <c r="D32" s="14"/>
      <c r="E32" s="14"/>
      <c r="F32" s="2"/>
      <c r="G32" s="14"/>
      <c r="H32" s="14"/>
      <c r="I32" s="14"/>
      <c r="J32" s="15"/>
      <c r="K32" s="14"/>
      <c r="L32" s="14"/>
      <c r="M32" s="14"/>
    </row>
    <row r="33" spans="2:13" x14ac:dyDescent="0.25">
      <c r="B33" s="2"/>
      <c r="C33" s="2"/>
      <c r="D33" s="14"/>
      <c r="E33" s="14"/>
      <c r="F33" s="2"/>
      <c r="G33" s="14"/>
      <c r="H33" s="14"/>
      <c r="I33" s="14"/>
      <c r="J33" s="15"/>
      <c r="K33" s="14"/>
      <c r="L33" s="14"/>
      <c r="M33" s="14"/>
    </row>
    <row r="34" spans="2:13" x14ac:dyDescent="0.25">
      <c r="B34" s="2"/>
      <c r="C34" s="2"/>
      <c r="D34" s="14"/>
      <c r="E34" s="14"/>
      <c r="F34" s="2"/>
      <c r="G34" s="14"/>
      <c r="H34" s="14"/>
      <c r="I34" s="14"/>
      <c r="J34" s="15"/>
      <c r="K34" s="14"/>
      <c r="L34" s="14"/>
      <c r="M34" s="14"/>
    </row>
  </sheetData>
  <customSheetViews>
    <customSheetView guid="{03FE7542-3F4E-4D64-8852-F2B677E16CBB}" state="hidden">
      <selection activeCell="B19" sqref="B19"/>
      <pageMargins left="0.7" right="0.7" top="0.75" bottom="0.75" header="0.3" footer="0.3"/>
      <pageSetup paperSize="9" orientation="portrait" r:id="rId1"/>
    </customSheetView>
    <customSheetView guid="{67A1EC1C-54F5-4EFD-A647-0C93F64028CD}" state="hidden">
      <selection activeCell="B19" sqref="B19"/>
      <pageMargins left="0.7" right="0.7" top="0.75" bottom="0.75" header="0.3" footer="0.3"/>
      <pageSetup paperSize="9" orientation="portrait" r:id="rId2"/>
    </customSheetView>
  </customSheetViews>
  <mergeCells count="1">
    <mergeCell ref="K8:M8"/>
  </mergeCell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3"/>
  <sheetViews>
    <sheetView zoomScale="85" zoomScaleNormal="85" workbookViewId="0">
      <selection activeCell="P18" sqref="P18"/>
    </sheetView>
  </sheetViews>
  <sheetFormatPr baseColWidth="10" defaultRowHeight="15" x14ac:dyDescent="0.25"/>
  <cols>
    <col min="1" max="1" width="7" bestFit="1" customWidth="1"/>
    <col min="2" max="2" width="27" customWidth="1"/>
    <col min="3" max="3" width="14.85546875" customWidth="1"/>
    <col min="4" max="4" width="13.42578125" customWidth="1"/>
    <col min="23" max="23" width="11.5703125" customWidth="1"/>
  </cols>
  <sheetData>
    <row r="1" spans="1:34" x14ac:dyDescent="0.25">
      <c r="B1" s="64" t="s">
        <v>153</v>
      </c>
      <c r="K1" s="65"/>
    </row>
    <row r="2" spans="1:34" x14ac:dyDescent="0.25">
      <c r="B2" s="66"/>
    </row>
    <row r="3" spans="1:34" x14ac:dyDescent="0.25">
      <c r="B3" s="67" t="s">
        <v>154</v>
      </c>
      <c r="D3" s="68">
        <v>7.25</v>
      </c>
    </row>
    <row r="4" spans="1:34" x14ac:dyDescent="0.25">
      <c r="B4" s="67" t="s">
        <v>155</v>
      </c>
      <c r="D4" s="68">
        <v>607</v>
      </c>
    </row>
    <row r="5" spans="1:34" x14ac:dyDescent="0.25">
      <c r="B5" s="67" t="s">
        <v>156</v>
      </c>
      <c r="D5" s="68">
        <f>INT(D4/D3)+1</f>
        <v>84</v>
      </c>
    </row>
    <row r="6" spans="1:34" x14ac:dyDescent="0.25">
      <c r="B6" s="67" t="s">
        <v>157</v>
      </c>
      <c r="D6" s="68">
        <f>1000/1000</f>
        <v>1</v>
      </c>
    </row>
    <row r="7" spans="1:34" x14ac:dyDescent="0.25">
      <c r="B7" s="67" t="s">
        <v>158</v>
      </c>
      <c r="D7" s="68">
        <f>7500/1000</f>
        <v>7.5</v>
      </c>
    </row>
    <row r="9" spans="1:34" x14ac:dyDescent="0.25">
      <c r="B9" s="66"/>
    </row>
    <row r="10" spans="1:34" x14ac:dyDescent="0.25">
      <c r="B10" s="104" t="s">
        <v>174</v>
      </c>
      <c r="C10" s="105"/>
    </row>
    <row r="11" spans="1:34" x14ac:dyDescent="0.25">
      <c r="B11" s="66"/>
      <c r="C11" s="69">
        <v>2017</v>
      </c>
      <c r="E11" s="70">
        <v>2018</v>
      </c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3">
        <v>2019</v>
      </c>
      <c r="AC11" s="74">
        <v>2020</v>
      </c>
      <c r="AD11" s="75"/>
      <c r="AE11" s="75"/>
      <c r="AF11" s="75"/>
      <c r="AG11" s="75"/>
      <c r="AH11" s="76"/>
    </row>
    <row r="12" spans="1:34" x14ac:dyDescent="0.25">
      <c r="B12" s="26"/>
      <c r="C12" s="77">
        <v>43070</v>
      </c>
      <c r="D12" s="26"/>
      <c r="E12" s="78">
        <v>43101</v>
      </c>
      <c r="F12" s="78">
        <v>43132</v>
      </c>
      <c r="G12" s="78">
        <v>43160</v>
      </c>
      <c r="H12" s="78">
        <v>43191</v>
      </c>
      <c r="I12" s="78">
        <v>43221</v>
      </c>
      <c r="J12" s="78">
        <v>43252</v>
      </c>
      <c r="K12" s="78">
        <v>43282</v>
      </c>
      <c r="L12" s="78">
        <v>43313</v>
      </c>
      <c r="M12" s="78">
        <v>43344</v>
      </c>
      <c r="N12" s="78">
        <v>43374</v>
      </c>
      <c r="O12" s="78">
        <v>43405</v>
      </c>
      <c r="P12" s="78">
        <v>43435</v>
      </c>
      <c r="Q12" s="79">
        <v>43466</v>
      </c>
      <c r="R12" s="79">
        <v>43497</v>
      </c>
      <c r="S12" s="79">
        <v>43525</v>
      </c>
      <c r="T12" s="79">
        <v>43556</v>
      </c>
      <c r="U12" s="79">
        <v>43586</v>
      </c>
      <c r="V12" s="79">
        <v>43617</v>
      </c>
      <c r="W12" s="79">
        <v>43647</v>
      </c>
      <c r="X12" s="79">
        <v>43678</v>
      </c>
      <c r="Y12" s="79">
        <v>43709</v>
      </c>
      <c r="Z12" s="79">
        <v>43739</v>
      </c>
      <c r="AA12" s="79">
        <v>43770</v>
      </c>
      <c r="AB12" s="79">
        <v>43800</v>
      </c>
      <c r="AC12" s="80">
        <v>43831</v>
      </c>
      <c r="AD12" s="80">
        <v>43862</v>
      </c>
      <c r="AE12" s="80">
        <v>43891</v>
      </c>
      <c r="AF12" s="80">
        <v>43922</v>
      </c>
      <c r="AG12" s="80">
        <v>43952</v>
      </c>
      <c r="AH12" s="80">
        <v>43983</v>
      </c>
    </row>
    <row r="13" spans="1:34" x14ac:dyDescent="0.25">
      <c r="A13" s="108" t="s">
        <v>176</v>
      </c>
      <c r="B13" s="81" t="s">
        <v>159</v>
      </c>
      <c r="C13" s="81"/>
      <c r="D13" s="82">
        <f>SUM(E13:P13)</f>
        <v>87</v>
      </c>
      <c r="E13" s="83">
        <f>'[1]2018_Projection_REF'!E15</f>
        <v>4</v>
      </c>
      <c r="F13" s="83">
        <f>'[1]2018_Projection_REF'!F15</f>
        <v>3</v>
      </c>
      <c r="G13" s="83">
        <f>'[1]2018_Projection_REF'!G15</f>
        <v>3</v>
      </c>
      <c r="H13" s="83">
        <f>'[1]2018_Projection_REF'!H15</f>
        <v>4</v>
      </c>
      <c r="I13" s="83">
        <f>'[1]2018_Projection_REF'!I15</f>
        <v>4</v>
      </c>
      <c r="J13" s="83">
        <f>'[1]2018_Projection_REF'!J15</f>
        <v>9</v>
      </c>
      <c r="K13" s="83">
        <f>'[1]2018_Projection_REF'!K15</f>
        <v>9</v>
      </c>
      <c r="L13" s="83">
        <f>'[1]2018_Projection_REF'!L15</f>
        <v>0</v>
      </c>
      <c r="M13" s="83">
        <f>'[1]2018_Projection_REF'!M15</f>
        <v>13</v>
      </c>
      <c r="N13" s="83">
        <f>'[1]2018_Projection_REF'!N15</f>
        <v>13</v>
      </c>
      <c r="O13" s="83">
        <f>'[1]2018_Projection_REF'!O15</f>
        <v>14</v>
      </c>
      <c r="P13" s="83">
        <f>'[1]2018_Projection_REF'!P15</f>
        <v>11</v>
      </c>
      <c r="Q13" s="83">
        <f>'[1]2018_Projection_REF'!Q15</f>
        <v>11</v>
      </c>
      <c r="R13" s="83">
        <f>'[1]2018_Projection_REF'!R15</f>
        <v>17</v>
      </c>
      <c r="S13" s="83">
        <f>'[1]2018_Projection_REF'!S15</f>
        <v>19</v>
      </c>
      <c r="T13" s="83">
        <f>'[1]2018_Projection_REF'!T15</f>
        <v>19</v>
      </c>
      <c r="U13" s="83">
        <f>'[1]2018_Projection_REF'!U15</f>
        <v>15</v>
      </c>
      <c r="V13" s="83">
        <f>'[1]2018_Projection_REF'!V15</f>
        <v>19</v>
      </c>
      <c r="W13" s="83">
        <f>'[1]2018_Projection_REF'!W15</f>
        <v>19</v>
      </c>
      <c r="X13" s="83">
        <f>'[1]2018_Projection_REF'!X15</f>
        <v>7</v>
      </c>
      <c r="Y13" s="83">
        <f>'[1]2018_Projection_REF'!Y15</f>
        <v>18</v>
      </c>
      <c r="Z13" s="83">
        <f>'[1]2018_Projection_REF'!Z15</f>
        <v>18</v>
      </c>
      <c r="AA13" s="83">
        <f>'[1]2018_Projection_REF'!AA15</f>
        <v>18</v>
      </c>
      <c r="AB13" s="83">
        <f>'[1]2018_Projection_REF'!AB15</f>
        <v>14</v>
      </c>
      <c r="AC13" s="83">
        <f>'[1]2018_Projection_REF'!AC15</f>
        <v>14</v>
      </c>
      <c r="AD13" s="83">
        <f>'[1]2018_Projection_REF'!AD15</f>
        <v>18</v>
      </c>
      <c r="AE13" s="83">
        <f>'[1]2018_Projection_REF'!AE15</f>
        <v>18</v>
      </c>
      <c r="AF13" s="83">
        <f>'[1]2018_Projection_REF'!AF15</f>
        <v>18</v>
      </c>
      <c r="AG13" s="83">
        <f>'[1]2018_Projection_REF'!AG15</f>
        <v>18</v>
      </c>
      <c r="AH13" s="83">
        <f>'[1]2018_Projection_REF'!AH15</f>
        <v>18</v>
      </c>
    </row>
    <row r="14" spans="1:34" x14ac:dyDescent="0.25">
      <c r="A14" s="109"/>
      <c r="B14" s="81" t="s">
        <v>160</v>
      </c>
      <c r="C14" s="84"/>
      <c r="D14" s="85"/>
      <c r="E14" s="86">
        <f>E13</f>
        <v>4</v>
      </c>
      <c r="F14" s="86">
        <f t="shared" ref="F14:P14" si="0">E14+F13</f>
        <v>7</v>
      </c>
      <c r="G14" s="86">
        <f t="shared" si="0"/>
        <v>10</v>
      </c>
      <c r="H14" s="86">
        <f t="shared" si="0"/>
        <v>14</v>
      </c>
      <c r="I14" s="86">
        <f t="shared" si="0"/>
        <v>18</v>
      </c>
      <c r="J14" s="86">
        <f t="shared" si="0"/>
        <v>27</v>
      </c>
      <c r="K14" s="86">
        <f t="shared" si="0"/>
        <v>36</v>
      </c>
      <c r="L14" s="86">
        <f t="shared" si="0"/>
        <v>36</v>
      </c>
      <c r="M14" s="86">
        <f t="shared" si="0"/>
        <v>49</v>
      </c>
      <c r="N14" s="86">
        <f t="shared" si="0"/>
        <v>62</v>
      </c>
      <c r="O14" s="86">
        <f t="shared" si="0"/>
        <v>76</v>
      </c>
      <c r="P14" s="86">
        <f t="shared" si="0"/>
        <v>87</v>
      </c>
      <c r="Q14" s="86">
        <f>Q13</f>
        <v>11</v>
      </c>
      <c r="R14" s="86">
        <f t="shared" ref="R14:AB14" si="1">Q14+R13</f>
        <v>28</v>
      </c>
      <c r="S14" s="86">
        <f t="shared" si="1"/>
        <v>47</v>
      </c>
      <c r="T14" s="86">
        <f t="shared" si="1"/>
        <v>66</v>
      </c>
      <c r="U14" s="86">
        <f t="shared" si="1"/>
        <v>81</v>
      </c>
      <c r="V14" s="86">
        <f t="shared" si="1"/>
        <v>100</v>
      </c>
      <c r="W14" s="86">
        <f t="shared" si="1"/>
        <v>119</v>
      </c>
      <c r="X14" s="86">
        <f t="shared" si="1"/>
        <v>126</v>
      </c>
      <c r="Y14" s="86">
        <f t="shared" si="1"/>
        <v>144</v>
      </c>
      <c r="Z14" s="86">
        <f t="shared" si="1"/>
        <v>162</v>
      </c>
      <c r="AA14" s="86">
        <f t="shared" si="1"/>
        <v>180</v>
      </c>
      <c r="AB14" s="86">
        <f t="shared" si="1"/>
        <v>194</v>
      </c>
      <c r="AC14" s="86">
        <f>AC13</f>
        <v>14</v>
      </c>
      <c r="AD14" s="86">
        <f t="shared" ref="AD14:AH14" si="2">AC14+AD13</f>
        <v>32</v>
      </c>
      <c r="AE14" s="86">
        <f t="shared" si="2"/>
        <v>50</v>
      </c>
      <c r="AF14" s="86">
        <f t="shared" si="2"/>
        <v>68</v>
      </c>
      <c r="AG14" s="86">
        <f t="shared" si="2"/>
        <v>86</v>
      </c>
      <c r="AH14" s="86">
        <f t="shared" si="2"/>
        <v>104</v>
      </c>
    </row>
    <row r="15" spans="1:34" x14ac:dyDescent="0.25">
      <c r="B15" s="26"/>
      <c r="C15" s="26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</row>
    <row r="16" spans="1:34" x14ac:dyDescent="0.25">
      <c r="A16" s="106" t="s">
        <v>175</v>
      </c>
      <c r="B16" s="81" t="s">
        <v>159</v>
      </c>
      <c r="D16" s="82">
        <f>SUM(E16:P16)</f>
        <v>87</v>
      </c>
      <c r="E16">
        <v>0</v>
      </c>
      <c r="F16">
        <v>5</v>
      </c>
      <c r="G16">
        <v>4</v>
      </c>
      <c r="H16">
        <v>5</v>
      </c>
      <c r="I16">
        <f>I13</f>
        <v>4</v>
      </c>
      <c r="J16">
        <f t="shared" ref="J16:AH16" si="3">J13</f>
        <v>9</v>
      </c>
      <c r="K16">
        <f t="shared" si="3"/>
        <v>9</v>
      </c>
      <c r="L16">
        <f t="shared" si="3"/>
        <v>0</v>
      </c>
      <c r="M16">
        <f t="shared" si="3"/>
        <v>13</v>
      </c>
      <c r="N16">
        <f t="shared" si="3"/>
        <v>13</v>
      </c>
      <c r="O16">
        <f t="shared" si="3"/>
        <v>14</v>
      </c>
      <c r="P16">
        <f t="shared" si="3"/>
        <v>11</v>
      </c>
      <c r="Q16">
        <f t="shared" si="3"/>
        <v>11</v>
      </c>
      <c r="R16">
        <f t="shared" si="3"/>
        <v>17</v>
      </c>
      <c r="S16">
        <f t="shared" si="3"/>
        <v>19</v>
      </c>
      <c r="T16">
        <f t="shared" si="3"/>
        <v>19</v>
      </c>
      <c r="U16">
        <f t="shared" si="3"/>
        <v>15</v>
      </c>
      <c r="V16">
        <f t="shared" si="3"/>
        <v>19</v>
      </c>
      <c r="W16">
        <f t="shared" si="3"/>
        <v>19</v>
      </c>
      <c r="X16">
        <f t="shared" si="3"/>
        <v>7</v>
      </c>
      <c r="Y16">
        <f t="shared" si="3"/>
        <v>18</v>
      </c>
      <c r="Z16">
        <f t="shared" si="3"/>
        <v>18</v>
      </c>
      <c r="AA16">
        <f t="shared" si="3"/>
        <v>18</v>
      </c>
      <c r="AB16">
        <f t="shared" si="3"/>
        <v>14</v>
      </c>
      <c r="AC16">
        <f t="shared" si="3"/>
        <v>14</v>
      </c>
      <c r="AD16">
        <f t="shared" si="3"/>
        <v>18</v>
      </c>
      <c r="AE16">
        <f t="shared" si="3"/>
        <v>18</v>
      </c>
      <c r="AF16">
        <f t="shared" si="3"/>
        <v>18</v>
      </c>
      <c r="AG16">
        <f t="shared" si="3"/>
        <v>18</v>
      </c>
      <c r="AH16">
        <f t="shared" si="3"/>
        <v>18</v>
      </c>
    </row>
    <row r="17" spans="1:34" x14ac:dyDescent="0.25">
      <c r="A17" s="107"/>
      <c r="B17" s="81" t="s">
        <v>160</v>
      </c>
      <c r="E17">
        <f>E16</f>
        <v>0</v>
      </c>
      <c r="F17">
        <f>E17+F16</f>
        <v>5</v>
      </c>
      <c r="G17">
        <f t="shared" ref="G17:AH17" si="4">F17+G16</f>
        <v>9</v>
      </c>
      <c r="H17">
        <f t="shared" si="4"/>
        <v>14</v>
      </c>
      <c r="I17">
        <f t="shared" si="4"/>
        <v>18</v>
      </c>
      <c r="J17">
        <f t="shared" si="4"/>
        <v>27</v>
      </c>
      <c r="K17">
        <f t="shared" si="4"/>
        <v>36</v>
      </c>
      <c r="L17">
        <f t="shared" si="4"/>
        <v>36</v>
      </c>
      <c r="M17">
        <f t="shared" si="4"/>
        <v>49</v>
      </c>
      <c r="N17">
        <f t="shared" si="4"/>
        <v>62</v>
      </c>
      <c r="O17">
        <f t="shared" si="4"/>
        <v>76</v>
      </c>
      <c r="P17">
        <f t="shared" si="4"/>
        <v>87</v>
      </c>
      <c r="Q17">
        <f>Q16</f>
        <v>11</v>
      </c>
      <c r="R17">
        <f t="shared" si="4"/>
        <v>28</v>
      </c>
      <c r="S17">
        <f t="shared" si="4"/>
        <v>47</v>
      </c>
      <c r="T17">
        <f t="shared" si="4"/>
        <v>66</v>
      </c>
      <c r="U17">
        <f t="shared" si="4"/>
        <v>81</v>
      </c>
      <c r="V17">
        <f t="shared" si="4"/>
        <v>100</v>
      </c>
      <c r="W17">
        <f t="shared" si="4"/>
        <v>119</v>
      </c>
      <c r="X17">
        <f t="shared" si="4"/>
        <v>126</v>
      </c>
      <c r="Y17">
        <f t="shared" si="4"/>
        <v>144</v>
      </c>
      <c r="Z17">
        <f t="shared" si="4"/>
        <v>162</v>
      </c>
      <c r="AA17">
        <f t="shared" si="4"/>
        <v>180</v>
      </c>
      <c r="AB17">
        <f t="shared" si="4"/>
        <v>194</v>
      </c>
      <c r="AC17">
        <f>AC16</f>
        <v>14</v>
      </c>
      <c r="AD17">
        <f t="shared" si="4"/>
        <v>32</v>
      </c>
      <c r="AE17">
        <f t="shared" si="4"/>
        <v>50</v>
      </c>
      <c r="AF17">
        <f t="shared" si="4"/>
        <v>68</v>
      </c>
      <c r="AG17">
        <f t="shared" si="4"/>
        <v>86</v>
      </c>
      <c r="AH17">
        <f t="shared" si="4"/>
        <v>104</v>
      </c>
    </row>
    <row r="19" spans="1:34" ht="15" customHeight="1" x14ac:dyDescent="0.25">
      <c r="A19" s="106" t="s">
        <v>177</v>
      </c>
      <c r="B19" s="89" t="s">
        <v>164</v>
      </c>
    </row>
    <row r="20" spans="1:34" x14ac:dyDescent="0.25">
      <c r="A20" s="110"/>
      <c r="B20" s="89" t="s">
        <v>4</v>
      </c>
    </row>
    <row r="21" spans="1:34" x14ac:dyDescent="0.25">
      <c r="A21" s="110"/>
      <c r="B21" s="89" t="s">
        <v>178</v>
      </c>
    </row>
    <row r="22" spans="1:34" x14ac:dyDescent="0.25">
      <c r="A22" s="110"/>
      <c r="B22" s="89" t="s">
        <v>179</v>
      </c>
    </row>
    <row r="23" spans="1:34" x14ac:dyDescent="0.25">
      <c r="A23" s="110"/>
      <c r="B23" s="89" t="s">
        <v>180</v>
      </c>
    </row>
    <row r="24" spans="1:34" x14ac:dyDescent="0.25">
      <c r="A24" s="111"/>
      <c r="B24" s="89" t="s">
        <v>1</v>
      </c>
    </row>
    <row r="25" spans="1:34" x14ac:dyDescent="0.25">
      <c r="G25" t="s">
        <v>161</v>
      </c>
    </row>
    <row r="26" spans="1:34" x14ac:dyDescent="0.25">
      <c r="G26" t="s">
        <v>162</v>
      </c>
    </row>
    <row r="27" spans="1:34" x14ac:dyDescent="0.25">
      <c r="G27" t="s">
        <v>163</v>
      </c>
    </row>
    <row r="28" spans="1:34" x14ac:dyDescent="0.25">
      <c r="G28" t="s">
        <v>164</v>
      </c>
      <c r="I28" t="s">
        <v>165</v>
      </c>
      <c r="K28">
        <v>22</v>
      </c>
    </row>
    <row r="29" spans="1:34" x14ac:dyDescent="0.25">
      <c r="G29" t="s">
        <v>4</v>
      </c>
      <c r="I29" t="s">
        <v>166</v>
      </c>
      <c r="K29">
        <v>60</v>
      </c>
    </row>
    <row r="30" spans="1:34" x14ac:dyDescent="0.25">
      <c r="G30" t="s">
        <v>167</v>
      </c>
      <c r="I30" t="s">
        <v>168</v>
      </c>
      <c r="J30" s="88">
        <v>43160</v>
      </c>
      <c r="K30">
        <v>1</v>
      </c>
    </row>
    <row r="31" spans="1:34" x14ac:dyDescent="0.25">
      <c r="G31" t="s">
        <v>169</v>
      </c>
    </row>
    <row r="32" spans="1:34" x14ac:dyDescent="0.25">
      <c r="G32" t="s">
        <v>170</v>
      </c>
      <c r="H32" t="s">
        <v>171</v>
      </c>
      <c r="I32" t="s">
        <v>172</v>
      </c>
    </row>
    <row r="33" spans="7:7" x14ac:dyDescent="0.25">
      <c r="G33" t="s">
        <v>173</v>
      </c>
    </row>
  </sheetData>
  <customSheetViews>
    <customSheetView guid="{67A1EC1C-54F5-4EFD-A647-0C93F64028CD}" scale="85">
      <selection activeCell="D18" sqref="D18"/>
      <pageMargins left="0.7" right="0.7" top="0.75" bottom="0.75" header="0.3" footer="0.3"/>
    </customSheetView>
  </customSheetViews>
  <mergeCells count="4">
    <mergeCell ref="B10:C10"/>
    <mergeCell ref="A16:A17"/>
    <mergeCell ref="A13:A14"/>
    <mergeCell ref="A19:A2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ProdPlan</vt:lpstr>
      <vt:lpstr>20180117</vt:lpstr>
      <vt:lpstr>20180112</vt:lpstr>
      <vt:lpstr>20180110</vt:lpstr>
      <vt:lpstr>Ecotitanium_details</vt:lpstr>
      <vt:lpstr>Prev_affermie</vt:lpstr>
      <vt:lpstr>Planification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Proix</dc:creator>
  <cp:lastModifiedBy>Patrick Delaborde</cp:lastModifiedBy>
  <cp:lastPrinted>2018-01-08T16:40:09Z</cp:lastPrinted>
  <dcterms:created xsi:type="dcterms:W3CDTF">2018-01-08T12:34:45Z</dcterms:created>
  <dcterms:modified xsi:type="dcterms:W3CDTF">2018-02-04T21:11:03Z</dcterms:modified>
</cp:coreProperties>
</file>