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715" windowHeight="74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  <c r="C5" i="1" l="1"/>
  <c r="C14" i="1"/>
  <c r="B14" i="1"/>
  <c r="C15" i="1"/>
  <c r="B15" i="1"/>
  <c r="B5" i="1" s="1"/>
  <c r="B6" i="1" s="1"/>
  <c r="C12" i="1"/>
  <c r="B12" i="1"/>
  <c r="B16" i="1"/>
  <c r="C16" i="1"/>
  <c r="C6" i="1" l="1"/>
</calcChain>
</file>

<file path=xl/sharedStrings.xml><?xml version="1.0" encoding="utf-8"?>
<sst xmlns="http://schemas.openxmlformats.org/spreadsheetml/2006/main" count="15" uniqueCount="15">
  <si>
    <t>PAM +VAR+Meulage</t>
  </si>
  <si>
    <t>PAM + Meulage</t>
  </si>
  <si>
    <t>Frais G</t>
  </si>
  <si>
    <t>°/00</t>
  </si>
  <si>
    <t xml:space="preserve">Normatif 2023 (3104 t) </t>
  </si>
  <si>
    <t>CD hors processing</t>
  </si>
  <si>
    <t xml:space="preserve">Caisses pour massifs </t>
  </si>
  <si>
    <t>CD avec caisses</t>
  </si>
  <si>
    <t>Diamètre avant meulage (mm)</t>
  </si>
  <si>
    <t>Hauteur avant meulage (mm)</t>
  </si>
  <si>
    <t>Diamètre après meulage (mm)</t>
  </si>
  <si>
    <t>Hauteur après meulage (mm)</t>
  </si>
  <si>
    <t>Lingot :</t>
  </si>
  <si>
    <t>Poids avant meulage (kg)</t>
  </si>
  <si>
    <t>Poids après meulage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</si>
</sst>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8" fontId="0" fillId="2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tabSelected="1" workbookViewId="0">
      <selection activeCell="F22" sqref="F22"/>
    </sheetView>
  </sheetViews>
  <sheetFormatPr baseColWidth="10" defaultRowHeight="15" x14ac:dyDescent="0.25"/>
  <cols>
    <col min="1" max="1" width="29.5703125" customWidth="1"/>
    <col min="2" max="2" width="19.140625" bestFit="1" customWidth="1"/>
    <col min="3" max="3" width="14.7109375" bestFit="1" customWidth="1"/>
  </cols>
  <sheetData>
    <row r="3" spans="1:4" x14ac:dyDescent="0.25">
      <c r="A3" s="4" t="s">
        <v>4</v>
      </c>
      <c r="B3" s="4" t="s">
        <v>0</v>
      </c>
      <c r="C3" s="4" t="s">
        <v>1</v>
      </c>
    </row>
    <row r="4" spans="1:4" x14ac:dyDescent="0.25">
      <c r="A4" s="4" t="s">
        <v>5</v>
      </c>
      <c r="B4" s="5">
        <v>3.77</v>
      </c>
      <c r="C4" s="11">
        <v>2.6</v>
      </c>
      <c r="D4" s="3"/>
    </row>
    <row r="5" spans="1:4" x14ac:dyDescent="0.25">
      <c r="A5" s="4" t="s">
        <v>6</v>
      </c>
      <c r="B5" s="6">
        <f>ROUNDUP((B12+150)/350,1)*315/B15</f>
        <v>0.97889210476018618</v>
      </c>
      <c r="C5" s="6">
        <f>ROUNDUP((C12)/350,1)*315/C15</f>
        <v>0.96293016509395823</v>
      </c>
    </row>
    <row r="6" spans="1:4" x14ac:dyDescent="0.25">
      <c r="A6" s="4" t="s">
        <v>7</v>
      </c>
      <c r="B6" s="7">
        <f>B4+B5</f>
        <v>4.748892104760186</v>
      </c>
      <c r="C6" s="7">
        <f>C4+C5</f>
        <v>3.5629301650939582</v>
      </c>
      <c r="D6" s="3"/>
    </row>
    <row r="7" spans="1:4" x14ac:dyDescent="0.25">
      <c r="A7" s="4" t="s">
        <v>2</v>
      </c>
      <c r="B7" s="5">
        <v>2.2599999999999998</v>
      </c>
      <c r="C7" s="5">
        <v>2.2599999999999998</v>
      </c>
    </row>
    <row r="8" spans="1:4" x14ac:dyDescent="0.25">
      <c r="B8" s="1"/>
      <c r="C8" s="1"/>
    </row>
    <row r="9" spans="1:4" x14ac:dyDescent="0.25">
      <c r="A9" t="s">
        <v>12</v>
      </c>
      <c r="B9" s="1"/>
      <c r="C9" s="1"/>
    </row>
    <row r="10" spans="1:4" x14ac:dyDescent="0.25">
      <c r="A10" s="4" t="s">
        <v>8</v>
      </c>
      <c r="B10" s="8">
        <v>910</v>
      </c>
      <c r="C10" s="8">
        <v>825</v>
      </c>
    </row>
    <row r="11" spans="1:4" x14ac:dyDescent="0.25">
      <c r="A11" s="4" t="s">
        <v>9</v>
      </c>
      <c r="B11" s="8">
        <v>2550</v>
      </c>
      <c r="C11" s="8">
        <v>2400</v>
      </c>
    </row>
    <row r="12" spans="1:4" x14ac:dyDescent="0.25">
      <c r="A12" s="4" t="s">
        <v>13</v>
      </c>
      <c r="B12" s="9">
        <f>4.42*PI()/4*(B10/100)^2*B11/100</f>
        <v>7330.5256175823497</v>
      </c>
      <c r="C12" s="9">
        <f>4.42*PI()/4*(C10/100)^2*C11/100</f>
        <v>5670.6297176010148</v>
      </c>
    </row>
    <row r="13" spans="1:4" x14ac:dyDescent="0.25">
      <c r="A13" s="4" t="s">
        <v>10</v>
      </c>
      <c r="B13" s="8">
        <v>882</v>
      </c>
      <c r="C13" s="8">
        <v>800</v>
      </c>
    </row>
    <row r="14" spans="1:4" x14ac:dyDescent="0.25">
      <c r="A14" s="4" t="s">
        <v>11</v>
      </c>
      <c r="B14" s="8">
        <f>B11</f>
        <v>2550</v>
      </c>
      <c r="C14" s="8">
        <f>C11</f>
        <v>2400</v>
      </c>
    </row>
    <row r="15" spans="1:4" x14ac:dyDescent="0.25">
      <c r="A15" s="4" t="s">
        <v>14</v>
      </c>
      <c r="B15" s="9">
        <f>4.42*PI()/4*(B13/100)^2*B11/100</f>
        <v>6886.356491404581</v>
      </c>
      <c r="C15" s="9">
        <f>4.42*PI()/4*(C13/100)^2*C11/100</f>
        <v>5332.1623790848835</v>
      </c>
    </row>
    <row r="16" spans="1:4" x14ac:dyDescent="0.25">
      <c r="A16" s="4" t="s">
        <v>3</v>
      </c>
      <c r="B16" s="10">
        <f>B10*B10/B13/B13</f>
        <v>1.0644998740236835</v>
      </c>
      <c r="C16" s="10">
        <f>C10*C10/C13/C13</f>
        <v>1.0634765625</v>
      </c>
    </row>
    <row r="17" spans="2:3" x14ac:dyDescent="0.25">
      <c r="B17" s="2">
        <f>B14/B13</f>
        <v>2.8911564625850339</v>
      </c>
      <c r="C17" s="2">
        <f>C14/C13</f>
        <v>3</v>
      </c>
    </row>
    <row r="18" spans="2:3" x14ac:dyDescent="0.25">
      <c r="B18" s="1"/>
      <c r="C18" s="1"/>
    </row>
    <row r="19" spans="2:3" x14ac:dyDescent="0.25">
      <c r="B19" s="1"/>
      <c r="C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Allier</dc:creator>
  <cp:lastModifiedBy>Raymond Allier</cp:lastModifiedBy>
  <dcterms:created xsi:type="dcterms:W3CDTF">2018-12-20T15:05:54Z</dcterms:created>
  <dcterms:modified xsi:type="dcterms:W3CDTF">2018-12-20T16:34:00Z</dcterms:modified>
</cp:coreProperties>
</file>