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 firstSheet="3" activeTab="3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B136" i="7" l="1"/>
  <c r="M136" i="7" s="1"/>
  <c r="C136" i="7"/>
  <c r="I136" i="7" s="1"/>
  <c r="J136" i="7" s="1"/>
  <c r="D136" i="7"/>
  <c r="K136" i="7" s="1"/>
  <c r="L136" i="7" s="1"/>
  <c r="E136" i="7"/>
  <c r="F136" i="7"/>
  <c r="G136" i="7"/>
  <c r="H136" i="7"/>
  <c r="B135" i="7" l="1"/>
  <c r="I135" i="7" s="1"/>
  <c r="J135" i="7" s="1"/>
  <c r="C135" i="7"/>
  <c r="D135" i="7"/>
  <c r="K135" i="7" s="1"/>
  <c r="L135" i="7" s="1"/>
  <c r="E135" i="7"/>
  <c r="F135" i="7"/>
  <c r="G135" i="7"/>
  <c r="H135" i="7"/>
  <c r="M135" i="7" l="1"/>
  <c r="B133" i="7"/>
  <c r="M133" i="7" s="1"/>
  <c r="C133" i="7"/>
  <c r="I133" i="7" s="1"/>
  <c r="D133" i="7"/>
  <c r="E133" i="7"/>
  <c r="F133" i="7"/>
  <c r="G133" i="7"/>
  <c r="H133" i="7"/>
  <c r="B134" i="7"/>
  <c r="C134" i="7"/>
  <c r="I134" i="7" s="1"/>
  <c r="D134" i="7"/>
  <c r="E134" i="7"/>
  <c r="F134" i="7"/>
  <c r="G134" i="7"/>
  <c r="H134" i="7"/>
  <c r="M134" i="7" l="1"/>
  <c r="K134" i="7"/>
  <c r="K133" i="7"/>
  <c r="L133" i="7" s="1"/>
  <c r="J133" i="7"/>
  <c r="J134" i="7"/>
  <c r="B130" i="7"/>
  <c r="C130" i="7"/>
  <c r="D130" i="7"/>
  <c r="K130" i="7" s="1"/>
  <c r="E130" i="7"/>
  <c r="F130" i="7"/>
  <c r="G130" i="7"/>
  <c r="H130" i="7"/>
  <c r="I130" i="7"/>
  <c r="J130" i="7"/>
  <c r="M130" i="7"/>
  <c r="B131" i="7"/>
  <c r="I131" i="7" s="1"/>
  <c r="C131" i="7"/>
  <c r="D131" i="7"/>
  <c r="K131" i="7" s="1"/>
  <c r="E131" i="7"/>
  <c r="F131" i="7"/>
  <c r="G131" i="7"/>
  <c r="H131" i="7"/>
  <c r="B132" i="7"/>
  <c r="I132" i="7" s="1"/>
  <c r="C132" i="7"/>
  <c r="D132" i="7"/>
  <c r="K132" i="7" s="1"/>
  <c r="E132" i="7"/>
  <c r="F132" i="7"/>
  <c r="G132" i="7"/>
  <c r="H132" i="7"/>
  <c r="F71" i="17"/>
  <c r="G71" i="17"/>
  <c r="F72" i="17"/>
  <c r="G72" i="17"/>
  <c r="F73" i="17"/>
  <c r="G73" i="17"/>
  <c r="E71" i="17"/>
  <c r="E72" i="17"/>
  <c r="E73" i="17"/>
  <c r="L134" i="7" l="1"/>
  <c r="J131" i="7"/>
  <c r="J132" i="7"/>
  <c r="L130" i="7"/>
  <c r="L131" i="7"/>
  <c r="L132" i="7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E128" i="7"/>
  <c r="F128" i="7"/>
  <c r="G128" i="7"/>
  <c r="H128" i="7"/>
  <c r="B129" i="7"/>
  <c r="I129" i="7" s="1"/>
  <c r="C129" i="7"/>
  <c r="D129" i="7"/>
  <c r="K129" i="7" s="1"/>
  <c r="E129" i="7"/>
  <c r="F129" i="7"/>
  <c r="G129" i="7"/>
  <c r="H129" i="7"/>
  <c r="L128" i="7" l="1"/>
  <c r="L127" i="7"/>
  <c r="L129" i="7"/>
  <c r="J127" i="7"/>
  <c r="J129" i="7"/>
  <c r="J128" i="7"/>
  <c r="M129" i="7"/>
  <c r="M128" i="7"/>
  <c r="E63" i="17"/>
  <c r="F63" i="17"/>
  <c r="G63" i="17"/>
  <c r="E64" i="17"/>
  <c r="F64" i="17"/>
  <c r="G64" i="17"/>
  <c r="E65" i="17"/>
  <c r="F65" i="17"/>
  <c r="G65" i="17"/>
  <c r="E66" i="17"/>
  <c r="G66" i="17" s="1"/>
  <c r="F66" i="17"/>
  <c r="E67" i="17"/>
  <c r="F67" i="17"/>
  <c r="G67" i="17"/>
  <c r="E68" i="17"/>
  <c r="G68" i="17" s="1"/>
  <c r="F68" i="17"/>
  <c r="E69" i="17"/>
  <c r="F69" i="17"/>
  <c r="G69" i="17"/>
  <c r="E70" i="17"/>
  <c r="G70" i="17" s="1"/>
  <c r="F70" i="17"/>
  <c r="L122" i="7" l="1"/>
  <c r="M122" i="7"/>
  <c r="L123" i="7"/>
  <c r="M123" i="7"/>
  <c r="L124" i="7"/>
  <c r="M124" i="7"/>
  <c r="L125" i="7"/>
  <c r="M125" i="7"/>
  <c r="L126" i="7"/>
  <c r="M126" i="7"/>
  <c r="J122" i="7"/>
  <c r="K122" i="7"/>
  <c r="J123" i="7"/>
  <c r="K123" i="7"/>
  <c r="J124" i="7"/>
  <c r="K124" i="7"/>
  <c r="J125" i="7"/>
  <c r="K125" i="7"/>
  <c r="J126" i="7"/>
  <c r="K126" i="7"/>
  <c r="B122" i="7"/>
  <c r="I122" i="7" s="1"/>
  <c r="C122" i="7"/>
  <c r="D122" i="7"/>
  <c r="E122" i="7"/>
  <c r="F122" i="7"/>
  <c r="G122" i="7"/>
  <c r="H122" i="7"/>
  <c r="B123" i="7"/>
  <c r="I123" i="7" s="1"/>
  <c r="C123" i="7"/>
  <c r="D123" i="7"/>
  <c r="E123" i="7"/>
  <c r="F123" i="7"/>
  <c r="G123" i="7"/>
  <c r="H123" i="7"/>
  <c r="B124" i="7"/>
  <c r="I124" i="7" s="1"/>
  <c r="C124" i="7"/>
  <c r="D124" i="7"/>
  <c r="E124" i="7"/>
  <c r="F124" i="7"/>
  <c r="G124" i="7"/>
  <c r="H124" i="7"/>
  <c r="B125" i="7"/>
  <c r="I125" i="7" s="1"/>
  <c r="C125" i="7"/>
  <c r="D125" i="7"/>
  <c r="E125" i="7"/>
  <c r="F125" i="7"/>
  <c r="G125" i="7"/>
  <c r="H125" i="7"/>
  <c r="B126" i="7"/>
  <c r="I126" i="7" s="1"/>
  <c r="C126" i="7"/>
  <c r="D126" i="7"/>
  <c r="E126" i="7"/>
  <c r="F126" i="7"/>
  <c r="G126" i="7"/>
  <c r="H126" i="7"/>
  <c r="B116" i="7" l="1"/>
  <c r="I116" i="7" s="1"/>
  <c r="C116" i="7"/>
  <c r="D116" i="7"/>
  <c r="K116" i="7" s="1"/>
  <c r="E116" i="7"/>
  <c r="F116" i="7"/>
  <c r="G116" i="7"/>
  <c r="H116" i="7"/>
  <c r="B117" i="7"/>
  <c r="I117" i="7" s="1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I119" i="7" s="1"/>
  <c r="C119" i="7"/>
  <c r="D119" i="7"/>
  <c r="K119" i="7" s="1"/>
  <c r="E119" i="7"/>
  <c r="F119" i="7"/>
  <c r="G119" i="7"/>
  <c r="H119" i="7"/>
  <c r="B120" i="7"/>
  <c r="I120" i="7" s="1"/>
  <c r="C120" i="7"/>
  <c r="D120" i="7"/>
  <c r="K120" i="7" s="1"/>
  <c r="E120" i="7"/>
  <c r="F120" i="7"/>
  <c r="G120" i="7"/>
  <c r="H120" i="7"/>
  <c r="B121" i="7"/>
  <c r="I121" i="7" s="1"/>
  <c r="C121" i="7"/>
  <c r="D121" i="7"/>
  <c r="K121" i="7" s="1"/>
  <c r="E121" i="7"/>
  <c r="F121" i="7"/>
  <c r="G121" i="7"/>
  <c r="H121" i="7"/>
  <c r="F57" i="17"/>
  <c r="G57" i="17"/>
  <c r="F58" i="17"/>
  <c r="G58" i="17"/>
  <c r="F59" i="17"/>
  <c r="G59" i="17"/>
  <c r="F60" i="17"/>
  <c r="G60" i="17"/>
  <c r="F61" i="17"/>
  <c r="G61" i="17"/>
  <c r="F62" i="17"/>
  <c r="G62" i="17"/>
  <c r="E57" i="17"/>
  <c r="E58" i="17"/>
  <c r="E59" i="17"/>
  <c r="E60" i="17"/>
  <c r="E61" i="17"/>
  <c r="E62" i="17"/>
  <c r="J116" i="7" l="1"/>
  <c r="J118" i="7"/>
  <c r="J120" i="7"/>
  <c r="J121" i="7"/>
  <c r="J117" i="7"/>
  <c r="J119" i="7"/>
  <c r="L116" i="7"/>
  <c r="L117" i="7"/>
  <c r="L118" i="7"/>
  <c r="L119" i="7"/>
  <c r="L120" i="7"/>
  <c r="L121" i="7"/>
  <c r="M121" i="7"/>
  <c r="M120" i="7"/>
  <c r="M119" i="7"/>
  <c r="M118" i="7"/>
  <c r="M117" i="7"/>
  <c r="M116" i="7"/>
  <c r="B113" i="7"/>
  <c r="I113" i="7" s="1"/>
  <c r="C113" i="7"/>
  <c r="D113" i="7"/>
  <c r="K113" i="7" s="1"/>
  <c r="E113" i="7"/>
  <c r="F113" i="7"/>
  <c r="G113" i="7"/>
  <c r="H113" i="7"/>
  <c r="B114" i="7"/>
  <c r="I114" i="7" s="1"/>
  <c r="C114" i="7"/>
  <c r="D114" i="7"/>
  <c r="K114" i="7" s="1"/>
  <c r="E114" i="7"/>
  <c r="F114" i="7"/>
  <c r="G114" i="7"/>
  <c r="H114" i="7"/>
  <c r="B115" i="7"/>
  <c r="I115" i="7" s="1"/>
  <c r="C115" i="7"/>
  <c r="D115" i="7"/>
  <c r="K115" i="7" s="1"/>
  <c r="E115" i="7"/>
  <c r="F115" i="7"/>
  <c r="G115" i="7"/>
  <c r="H115" i="7"/>
  <c r="F54" i="17"/>
  <c r="G54" i="17"/>
  <c r="F55" i="17"/>
  <c r="G55" i="17"/>
  <c r="F56" i="17"/>
  <c r="G56" i="17"/>
  <c r="E54" i="17"/>
  <c r="E55" i="17"/>
  <c r="E56" i="17"/>
  <c r="J114" i="7" l="1"/>
  <c r="J113" i="7"/>
  <c r="J115" i="7"/>
  <c r="L113" i="7"/>
  <c r="L114" i="7"/>
  <c r="L115" i="7"/>
  <c r="M115" i="7"/>
  <c r="M114" i="7"/>
  <c r="M113" i="7"/>
  <c r="B110" i="7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M112" i="7" s="1"/>
  <c r="C112" i="7"/>
  <c r="I112" i="7" s="1"/>
  <c r="D112" i="7"/>
  <c r="E112" i="7"/>
  <c r="F112" i="7"/>
  <c r="G112" i="7"/>
  <c r="H112" i="7"/>
  <c r="E53" i="17"/>
  <c r="F53" i="17"/>
  <c r="K111" i="7" l="1"/>
  <c r="K112" i="7"/>
  <c r="I111" i="7"/>
  <c r="F51" i="17"/>
  <c r="F52" i="17"/>
  <c r="E51" i="17"/>
  <c r="E52" i="17"/>
  <c r="B109" i="7" l="1"/>
  <c r="K109" i="7" s="1"/>
  <c r="C109" i="7"/>
  <c r="D109" i="7"/>
  <c r="E109" i="7"/>
  <c r="F109" i="7"/>
  <c r="G109" i="7"/>
  <c r="H109" i="7"/>
  <c r="M109" i="7" l="1"/>
  <c r="I109" i="7"/>
  <c r="F50" i="17"/>
  <c r="E50" i="17"/>
  <c r="B108" i="7" l="1"/>
  <c r="M108" i="7" s="1"/>
  <c r="C108" i="7"/>
  <c r="I108" i="7" s="1"/>
  <c r="D108" i="7"/>
  <c r="K108" i="7" s="1"/>
  <c r="E108" i="7"/>
  <c r="F108" i="7"/>
  <c r="G108" i="7"/>
  <c r="H108" i="7"/>
  <c r="E49" i="17"/>
  <c r="F49" i="17"/>
  <c r="B106" i="7" l="1"/>
  <c r="M106" i="7" s="1"/>
  <c r="C106" i="7"/>
  <c r="D106" i="7"/>
  <c r="E106" i="7"/>
  <c r="F106" i="7"/>
  <c r="G106" i="7"/>
  <c r="H106" i="7"/>
  <c r="B107" i="7"/>
  <c r="M107" i="7" s="1"/>
  <c r="C107" i="7"/>
  <c r="D107" i="7"/>
  <c r="E107" i="7"/>
  <c r="F107" i="7"/>
  <c r="G107" i="7"/>
  <c r="H107" i="7"/>
  <c r="F47" i="17"/>
  <c r="F48" i="17"/>
  <c r="E47" i="17"/>
  <c r="E48" i="17"/>
  <c r="K107" i="7" l="1"/>
  <c r="K106" i="7"/>
  <c r="I107" i="7"/>
  <c r="I106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0" i="7" l="1"/>
  <c r="K101" i="7"/>
  <c r="I101" i="7"/>
  <c r="O100" i="7"/>
  <c r="F41" i="17"/>
  <c r="E41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P97" i="7" l="1"/>
  <c r="L108" i="7"/>
  <c r="P96" i="7"/>
  <c r="L107" i="7"/>
  <c r="O96" i="7"/>
  <c r="J107" i="7"/>
  <c r="G53" i="17"/>
  <c r="G52" i="17"/>
  <c r="G51" i="17"/>
  <c r="G50" i="17"/>
  <c r="G49" i="17"/>
  <c r="G48" i="17"/>
  <c r="G47" i="17"/>
  <c r="O97" i="7"/>
  <c r="J108" i="7"/>
  <c r="G35" i="17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<sst xmlns="http://schemas.openxmlformats.org/spreadsheetml/2006/main" count="1035" uniqueCount="482">
  <si>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</si>
  <si>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</si>
  <si>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</si>
  <si>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</si>
  <si>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</si>
  <si>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</si>
  <si>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</si>
  <si>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</si>
  <si>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</si>
  <si>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</si>
  <si>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</si>
  <si>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</si>
  <si>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</si>
  <si>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</si>
  <si>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</si>
  <si>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</si>
  <si>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</si>
  <si>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</si>
  <si>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</si>
  <si>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</si>
  <si>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</si>
  <si>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</si>
  <si>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</si>
  <si>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</si>
  <si>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</si>
  <si>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</si>
  <si>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</si>
  <si>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</si>
  <si>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</si>
  <si>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</si>
  <si>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</si>
  <si>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</si>
  <si>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</si>
  <si>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</si>
  <si>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</si>
  <si>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</si>
  <si>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</si>
  <si>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</si>
  <si>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</si>
  <si>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</si>
  <si>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</si>
  <si>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</si>
  <si>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</si>
  <si>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</si>
  <si>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</si>
  <si>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</si>
  <si>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</si>
  <si>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</si>
  <si>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</si>
  <si>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</si>
  <si>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</si>
  <si>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</si>
  <si>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</si>
  <si>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</si>
  <si>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</si>
  <si>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</si>
  <si>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</si>
  <si>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</si>
  <si>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</si>
  <si>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</si>
  <si>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</si>
  <si>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</si>
  <si>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</si>
  <si>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</si>
  <si>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</si>
  <si>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</si>
  <si>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</si>
  <si>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</si>
  <si>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</si>
  <si>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</si>
  <si>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</si>
  <si>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</si>
  <si>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</si>
  <si>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</si>
  <si>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</si>
  <si>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</si>
  <si>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</si>
  <si>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</si>
  <si>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</si>
  <si>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</si>
  <si>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</si>
  <si>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</si>
  <si>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</si>
  <si>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</si>
  <si>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</si>
  <si>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</si>
  <si>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</si>
  <si>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</si>
  <si>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</si>
  <si>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</si>
  <si>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</si>
  <si>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</si>
  <si>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</si>
  <si>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</si>
  <si>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</si>
  <si>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</si>
  <si>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</si>
  <si>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</si>
  <si>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</si>
  <si>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</si>
  <si>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</si>
  <si>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</si>
  <si>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</si>
  <si>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</si>
  <si>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</si>
  <si>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</si>
  <si>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</si>
  <si>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</si>
  <si>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</si>
  <si>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</si>
  <si>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</si>
  <si>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</si>
  <si>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</si>
  <si>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</si>
  <si>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</si>
  <si>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</si>
  <si>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</si>
  <si>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</si>
  <si>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</si>
  <si>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</si>
  <si>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</si>
  <si>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</si>
  <si>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</si>
  <si>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</si>
  <si>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</si>
  <si>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</si>
  <si>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</si>
  <si>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</si>
  <si>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</si>
  <si>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</si>
  <si>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</si>
  <si>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</si>
  <si>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</si>
  <si>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</si>
  <si>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</si>
  <si>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</si>
  <si>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</si>
  <si>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</si>
  <si>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</si>
  <si>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</si>
  <si>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</si>
  <si>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</si>
  <si>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</si>
  <si>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</si>
  <si>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</si>
  <si>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</si>
  <si>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</si>
  <si>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</si>
  <si>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</si>
  <si>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</si>
  <si>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</si>
  <si>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</si>
  <si>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</si>
  <si>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</si>
  <si>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</si>
  <si>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</si>
  <si>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</si>
  <si>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</si>
  <si>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</si>
  <si>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</si>
  <si>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</si>
  <si>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</si>
  <si>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</si>
  <si>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</si>
  <si>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</si>
  <si>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</si>
  <si>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</si>
  <si>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</si>
  <si>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</si>
  <si>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</si>
  <si>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</si>
  <si>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</si>
  <si>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</si>
  <si>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</si>
  <si>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</si>
  <si>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</si>
  <si>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</si>
  <si>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</si>
  <si>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</si>
  <si>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</si>
  <si>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</si>
  <si>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</si>
  <si>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</si>
  <si>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</si>
  <si>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</si>
  <si>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</si>
  <si>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</si>
  <si>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</si>
  <si>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</si>
  <si>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</si>
  <si>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</si>
  <si>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</si>
  <si>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</si>
  <si>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</si>
  <si>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</si>
  <si>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</si>
  <si>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</si>
  <si>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</si>
  <si>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</si>
  <si>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</si>
  <si>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</si>
  <si>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</si>
  <si>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</si>
  <si>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</si>
  <si>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</si>
  <si>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</si>
  <si>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</si>
  <si>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</si>
  <si>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</si>
  <si>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</si>
  <si>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</si>
  <si>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</si>
  <si>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</si>
  <si>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</si>
  <si>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</si>
  <si>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</si>
  <si>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</si>
  <si>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</si>
  <si>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</si>
  <si>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</si>
  <si>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</si>
  <si>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</si>
  <si>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</si>
  <si>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</si>
  <si>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</si>
  <si>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</si>
  <si>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</si>
  <si>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</si>
  <si>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</si>
  <si>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</si>
  <si>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</si>
  <si>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</si>
  <si>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</si>
  <si>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</si>
  <si>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</si>
  <si>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</si>
  <si>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</si>
  <si>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</si>
  <si>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</si>
  <si>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</si>
  <si>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</si>
  <si>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</si>
  <si>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</si>
  <si>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</si>
  <si>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</si>
  <si>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</si>
  <si>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</si>
  <si>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</si>
  <si>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</si>
  <si>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</si>
  <si>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</si>
  <si>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</si>
  <si>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</si>
  <si>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</si>
  <si>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</si>
  <si>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</si>
  <si>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</si>
  <si>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</si>
  <si>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</si>
  <si>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</si>
  <si>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</si>
  <si>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</si>
  <si>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</si>
  <si>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</si>
  <si>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</si>
  <si>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</si>
  <si>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</si>
  <si>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</si>
  <si>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</si>
  <si>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</si>
  <si>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</si>
  <si>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</si>
  <si>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</si>
  <si>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</si>
  <si>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</si>
  <si>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</si>
  <si>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</si>
  <si>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</si>
  <si>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</si>
  <si>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</si>
  <si>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</si>
  <si>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</si>
  <si>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</si>
  <si>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</si>
  <si>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</si>
  <si>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</si>
  <si>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</si>
  <si>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</si>
  <si>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</si>
  <si>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</si>
  <si>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</si>
  <si>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</si>
  <si>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</si>
  <si>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</si>
  <si>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</si>
  <si>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</si>
  <si>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</si>
  <si>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</si>
  <si>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</si>
  <si>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</si>
  <si>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</si>
  <si>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</si>
  <si>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</si>
  <si>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</si>
  <si>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</si>
  <si>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</si>
  <si>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</si>
  <si>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</si>
  <si>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</si>
  <si>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</si>
  <si>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</si>
  <si>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</si>
  <si>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</si>
  <si>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</si>
  <si>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</si>
  <si>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</si>
  <si>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</si>
  <si>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</si>
  <si>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</si>
  <si>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</si>
  <si>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</si>
  <si>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</si>
  <si>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</si>
  <si>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</si>
  <si>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</si>
  <si>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</si>
  <si>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</si>
  <si>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</si>
  <si>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</si>
  <si>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</si>
  <si>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</si>
  <si>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</si>
  <si>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</si>
  <si>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</si>
  <si>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</si>
  <si>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</si>
  <si>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</si>
  <si>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</si>
  <si>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</si>
  <si>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</si>
  <si>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</si>
  <si>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</si>
  <si>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</si>
  <si>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</si>
  <si>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</si>
  <si>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</si>
  <si>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</si>
  <si>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</si>
  <si>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</si>
  <si>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</si>
  <si>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</si>
  <si>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</si>
  <si>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</si>
  <si>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</si>
  <si>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</si>
  <si>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</si>
  <si>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</si>
  <si>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</si>
  <si>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</si>
  <si>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</si>
  <si>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</si>
  <si>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</si>
  <si>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</si>
  <si>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</si>
  <si>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</si>
  <si>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</si>
  <si>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</si>
  <si>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</si>
  <si>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</si>
  <si>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</si>
  <si>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</si>
  <si>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</si>
  <si>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</si>
  <si>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</si>
  <si>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</si>
  <si>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</si>
  <si>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</si>
  <si>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</si>
  <si>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</si>
  <si>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</si>
  <si>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</si>
  <si>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</si>
  <si>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</si>
  <si>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</si>
  <si>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</si>
  <si>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</si>
  <si>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</si>
  <si>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</si>
  <si>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</si>
  <si>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</si>
  <si>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</si>
  <si>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</si>
  <si>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</si>
  <si>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</si>
  <si>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</si>
  <si>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</si>
  <si>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</si>
  <si>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</si>
  <si>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</si>
  <si>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</si>
  <si>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</si>
  <si>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</si>
  <si>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</si>
  <si>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</si>
  <si>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</si>
  <si>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</si>
  <si>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</si>
  <si>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</si>
  <si>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</si>
  <si>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</si>
  <si>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</si>
  <si>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</si>
  <si>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</si>
  <si>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</si>
  <si>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</si>
  <si>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</si>
  <si>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</si>
  <si>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</si>
  <si>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</si>
  <si>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</si>
  <si>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</si>
  <si>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</si>
  <si>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</si>
  <si>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</si>
  <si>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</si>
  <si>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</si>
  <si>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</si>
  <si>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</si>
  <si>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</si>
  <si>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</si>
  <si>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</si>
  <si>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</si>
  <si>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</si>
  <si>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</si>
  <si>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</si>
  <si>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</si>
  <si>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</si>
  <si>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</si>
  <si>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</si>
  <si>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</si>
  <si>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</si>
  <si>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</si>
  <si>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</si>
  <si>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</si>
  <si>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</si>
  <si>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</si>
  <si>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</si>
  <si>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</si>
  <si>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</si>
  <si>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</si>
  <si>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</si>
  <si>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</si>
  <si>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</si>
  <si>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</si>
  <si>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</si>
  <si>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</si>
  <si>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</si>
  <si>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</si>
  <si>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</si>
  <si>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</si>
  <si>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</si>
  <si>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</si>
  <si>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</si>
  <si>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</si>
  <si>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</si>
  <si>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</si>
  <si>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</si>
  <si>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</si>
  <si>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</si>
  <si>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</si>
  <si>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</si>
  <si>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</si>
  <si>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</si>
  <si>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</si>
  <si>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</si>
  <si>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</si>
  <si>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</si>
  <si>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</si>
  <si>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</si>
  <si>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3,94,08</t>
  </si>
  <si>
    <t xml:space="preserve">Min </t>
  </si>
  <si>
    <t xml:space="preserve">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</si>
</sst>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/>
    </xf>
    <xf numFmtId="15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56352"/>
        <c:axId val="57562240"/>
      </c:lineChart>
      <c:dateAx>
        <c:axId val="57556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7562240"/>
        <c:crosses val="autoZero"/>
        <c:auto val="1"/>
        <c:lblOffset val="100"/>
        <c:baseTimeUnit val="months"/>
      </c:dateAx>
      <c:valAx>
        <c:axId val="5756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556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Synthese!$I$5:$I$140</c:f>
              <c:numCache>
                <c:formatCode>0.0%</c:formatCode>
                <c:ptCount val="13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  <c:pt idx="128">
                  <c:v>0.38787998746433111</c:v>
                </c:pt>
                <c:pt idx="129">
                  <c:v>0.36818029370852373</c:v>
                </c:pt>
                <c:pt idx="130">
                  <c:v>0.35682121826908803</c:v>
                </c:pt>
                <c:pt idx="131">
                  <c:v>0.33454841352312781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Synthese!$K$5:$K$140</c:f>
              <c:numCache>
                <c:formatCode>0.0%</c:formatCode>
                <c:ptCount val="13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  <c:pt idx="130">
                  <c:v>0.19848692276818361</c:v>
                </c:pt>
                <c:pt idx="131">
                  <c:v>0.17939202005707028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03584"/>
        <c:axId val="57605504"/>
      </c:lineChart>
      <c:dateAx>
        <c:axId val="5760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57605504"/>
        <c:crosses val="autoZero"/>
        <c:auto val="1"/>
        <c:lblOffset val="100"/>
        <c:baseTimeUnit val="months"/>
      </c:dateAx>
      <c:valAx>
        <c:axId val="57605504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57603584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0</c:v>
                </c:pt>
                <c:pt idx="129" formatCode="0.000">
                  <c:v>0</c:v>
                </c:pt>
                <c:pt idx="130" formatCode="0.000">
                  <c:v>0</c:v>
                </c:pt>
                <c:pt idx="131" formatCode="0.0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50560"/>
        <c:axId val="75652480"/>
      </c:lineChart>
      <c:dateAx>
        <c:axId val="7565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75652480"/>
        <c:crosses val="autoZero"/>
        <c:auto val="1"/>
        <c:lblOffset val="100"/>
        <c:baseTimeUnit val="months"/>
      </c:dateAx>
      <c:valAx>
        <c:axId val="75652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650560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Synthese!$F$5:$F$150</c:f>
              <c:numCache>
                <c:formatCode>General</c:formatCode>
                <c:ptCount val="14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  <c:pt idx="128" formatCode="0.000">
                  <c:v>3.8580999999999999</c:v>
                </c:pt>
                <c:pt idx="129" formatCode="0.000">
                  <c:v>3.7892000000000001</c:v>
                </c:pt>
                <c:pt idx="130" formatCode="0.000">
                  <c:v>3.8029999999999999</c:v>
                </c:pt>
                <c:pt idx="131" formatCode="0.000">
                  <c:v>3.7147999999999999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0</c:v>
                </c:pt>
                <c:pt idx="129" formatCode="0.000">
                  <c:v>0</c:v>
                </c:pt>
                <c:pt idx="130" formatCode="0.000">
                  <c:v>0</c:v>
                </c:pt>
                <c:pt idx="131" formatCode="0.0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81248"/>
        <c:axId val="75783168"/>
      </c:lineChart>
      <c:dateAx>
        <c:axId val="7578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5783168"/>
        <c:crosses val="autoZero"/>
        <c:auto val="1"/>
        <c:lblOffset val="100"/>
        <c:baseTimeUnit val="months"/>
      </c:dateAx>
      <c:valAx>
        <c:axId val="75783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781248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8640"/>
        <c:axId val="86370560"/>
      </c:lineChart>
      <c:dateAx>
        <c:axId val="863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86370560"/>
        <c:crosses val="autoZero"/>
        <c:auto val="1"/>
        <c:lblOffset val="100"/>
        <c:baseTimeUnit val="months"/>
      </c:dateAx>
      <c:valAx>
        <c:axId val="86370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368640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Ingot AMS 4928, source Metal Prices</a:t>
            </a:r>
          </a:p>
          <a:p>
            <a:pPr>
              <a:defRPr/>
            </a:pPr>
            <a:r>
              <a:rPr lang="en-US" sz="1200"/>
              <a:t>$/kg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'Lingots TA6V'!$J$133</c:f>
              <c:strCache>
                <c:ptCount val="1"/>
                <c:pt idx="0">
                  <c:v>Min </c:v>
                </c:pt>
              </c:strCache>
            </c:strRef>
          </c:tx>
          <c:cat>
            <c:numRef>
              <c:f>'Lingots TA6V'!$A$116:$A$136</c:f>
              <c:numCache>
                <c:formatCode>mmm\-yy</c:formatCode>
                <c:ptCount val="21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42430</c:v>
                </c:pt>
              </c:numCache>
            </c:numRef>
          </c:cat>
          <c:val>
            <c:numRef>
              <c:f>'Lingots TA6V'!$B$116:$B$136</c:f>
              <c:numCache>
                <c:formatCode>0.000</c:formatCode>
                <c:ptCount val="21"/>
                <c:pt idx="0">
                  <c:v>18.739270000000001</c:v>
                </c:pt>
                <c:pt idx="1">
                  <c:v>18.739270000000001</c:v>
                </c:pt>
                <c:pt idx="2">
                  <c:v>18.739270000000001</c:v>
                </c:pt>
                <c:pt idx="3">
                  <c:v>18.739270000000001</c:v>
                </c:pt>
                <c:pt idx="4">
                  <c:v>18.739270000000001</c:v>
                </c:pt>
                <c:pt idx="5">
                  <c:v>18.739270000000001</c:v>
                </c:pt>
                <c:pt idx="6">
                  <c:v>18.739270000000001</c:v>
                </c:pt>
                <c:pt idx="7">
                  <c:v>18.739270000000001</c:v>
                </c:pt>
                <c:pt idx="8">
                  <c:v>18.739270000000001</c:v>
                </c:pt>
                <c:pt idx="9">
                  <c:v>18.739270000000001</c:v>
                </c:pt>
                <c:pt idx="10">
                  <c:v>18.739270000000001</c:v>
                </c:pt>
                <c:pt idx="11">
                  <c:v>18.739270000000001</c:v>
                </c:pt>
                <c:pt idx="12">
                  <c:v>18.739270000000001</c:v>
                </c:pt>
                <c:pt idx="13">
                  <c:v>18.188099999999999</c:v>
                </c:pt>
                <c:pt idx="14">
                  <c:v>18.188099999999999</c:v>
                </c:pt>
                <c:pt idx="15">
                  <c:v>18.188099999999999</c:v>
                </c:pt>
                <c:pt idx="16">
                  <c:v>18.188099999999999</c:v>
                </c:pt>
                <c:pt idx="17">
                  <c:v>17.637</c:v>
                </c:pt>
                <c:pt idx="18">
                  <c:v>17.637</c:v>
                </c:pt>
                <c:pt idx="19">
                  <c:v>17.637</c:v>
                </c:pt>
                <c:pt idx="20">
                  <c:v>17.637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'Lingots TA6V'!$K$133</c:f>
              <c:strCache>
                <c:ptCount val="1"/>
                <c:pt idx="0">
                  <c:v>Max </c:v>
                </c:pt>
              </c:strCache>
            </c:strRef>
          </c:tx>
          <c:cat>
            <c:numRef>
              <c:f>'Lingots TA6V'!$A$116:$A$136</c:f>
              <c:numCache>
                <c:formatCode>mmm\-yy</c:formatCode>
                <c:ptCount val="21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42430</c:v>
                </c:pt>
              </c:numCache>
            </c:numRef>
          </c:cat>
          <c:val>
            <c:numRef>
              <c:f>'Lingots TA6V'!$C$116:$C$136</c:f>
              <c:numCache>
                <c:formatCode>0.000</c:formatCode>
                <c:ptCount val="21"/>
                <c:pt idx="0">
                  <c:v>19.290424999999999</c:v>
                </c:pt>
                <c:pt idx="1">
                  <c:v>19.290424999999999</c:v>
                </c:pt>
                <c:pt idx="2">
                  <c:v>19.290424999999999</c:v>
                </c:pt>
                <c:pt idx="3">
                  <c:v>19.290424999999999</c:v>
                </c:pt>
                <c:pt idx="4">
                  <c:v>19.290424999999999</c:v>
                </c:pt>
                <c:pt idx="5">
                  <c:v>19.290424999999999</c:v>
                </c:pt>
                <c:pt idx="6">
                  <c:v>19.290424999999999</c:v>
                </c:pt>
                <c:pt idx="7">
                  <c:v>19.290424999999999</c:v>
                </c:pt>
                <c:pt idx="8">
                  <c:v>19.290424999999999</c:v>
                </c:pt>
                <c:pt idx="9">
                  <c:v>19.290424999999999</c:v>
                </c:pt>
                <c:pt idx="10">
                  <c:v>19.290424999999999</c:v>
                </c:pt>
                <c:pt idx="11">
                  <c:v>19.290424999999999</c:v>
                </c:pt>
                <c:pt idx="12">
                  <c:v>19.290424999999999</c:v>
                </c:pt>
                <c:pt idx="13">
                  <c:v>19.290424999999999</c:v>
                </c:pt>
                <c:pt idx="14">
                  <c:v>19.290424999999999</c:v>
                </c:pt>
                <c:pt idx="15">
                  <c:v>19.290424999999999</c:v>
                </c:pt>
                <c:pt idx="16">
                  <c:v>19.290424999999999</c:v>
                </c:pt>
                <c:pt idx="17">
                  <c:v>18.7393</c:v>
                </c:pt>
                <c:pt idx="18">
                  <c:v>18.7393</c:v>
                </c:pt>
                <c:pt idx="19">
                  <c:v>18.7393</c:v>
                </c:pt>
                <c:pt idx="20">
                  <c:v>18.7393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'Lingots TA6V'!$L$133</c:f>
              <c:strCache>
                <c:ptCount val="1"/>
                <c:pt idx="0">
                  <c:v>Average</c:v>
                </c:pt>
              </c:strCache>
            </c:strRef>
          </c:tx>
          <c:val>
            <c:numRef>
              <c:f>'Lingots TA6V'!$D$116:$D$136</c:f>
              <c:numCache>
                <c:formatCode>0.000</c:formatCode>
                <c:ptCount val="21"/>
                <c:pt idx="0">
                  <c:v>19.014847499999998</c:v>
                </c:pt>
                <c:pt idx="1">
                  <c:v>19.014847499999998</c:v>
                </c:pt>
                <c:pt idx="2">
                  <c:v>19.014847499999998</c:v>
                </c:pt>
                <c:pt idx="3">
                  <c:v>19.014847499999998</c:v>
                </c:pt>
                <c:pt idx="4">
                  <c:v>19.014847499999998</c:v>
                </c:pt>
                <c:pt idx="5">
                  <c:v>19.014847499999998</c:v>
                </c:pt>
                <c:pt idx="6">
                  <c:v>19.014847499999998</c:v>
                </c:pt>
                <c:pt idx="7">
                  <c:v>19.014847499999998</c:v>
                </c:pt>
                <c:pt idx="8">
                  <c:v>19.014847499999998</c:v>
                </c:pt>
                <c:pt idx="9">
                  <c:v>19.014847499999998</c:v>
                </c:pt>
                <c:pt idx="10">
                  <c:v>19.014847499999998</c:v>
                </c:pt>
                <c:pt idx="11">
                  <c:v>19.014847499999998</c:v>
                </c:pt>
                <c:pt idx="12">
                  <c:v>19.014847499999998</c:v>
                </c:pt>
                <c:pt idx="13">
                  <c:v>18.7393</c:v>
                </c:pt>
                <c:pt idx="14">
                  <c:v>18.7393</c:v>
                </c:pt>
                <c:pt idx="15">
                  <c:v>18.7393</c:v>
                </c:pt>
                <c:pt idx="16">
                  <c:v>18.7393</c:v>
                </c:pt>
                <c:pt idx="17">
                  <c:v>18.188099999999999</c:v>
                </c:pt>
                <c:pt idx="18">
                  <c:v>18.188099999999999</c:v>
                </c:pt>
                <c:pt idx="19">
                  <c:v>18.188099999999999</c:v>
                </c:pt>
                <c:pt idx="20">
                  <c:v>18.188099999999999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89184"/>
        <c:axId val="90190976"/>
      </c:lineChart>
      <c:dateAx>
        <c:axId val="90189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0190976"/>
        <c:crosses val="autoZero"/>
        <c:auto val="1"/>
        <c:lblOffset val="100"/>
        <c:baseTimeUnit val="months"/>
      </c:dateAx>
      <c:valAx>
        <c:axId val="90190976"/>
        <c:scaling>
          <c:orientation val="minMax"/>
          <c:max val="20"/>
          <c:min val="10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0189184"/>
        <c:crosses val="autoZero"/>
        <c:crossBetween val="between"/>
        <c:majorUnit val="2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114</xdr:row>
      <xdr:rowOff>52387</xdr:rowOff>
    </xdr:from>
    <xdr:to>
      <xdr:col>12</xdr:col>
      <xdr:colOff>666750</xdr:colOff>
      <xdr:row>128</xdr:row>
      <xdr:rowOff>128587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opLeftCell="A4" workbookViewId="0">
      <pane xSplit="1" ySplit="1" topLeftCell="B121" activePane="bottomRight" state="frozen"/>
      <selection activeCell="A4" sqref="A4"/>
      <selection pane="topRight" activeCell="B4" sqref="B4"/>
      <selection pane="bottomLeft" activeCell="A5" sqref="A5"/>
      <selection pane="bottomRight" activeCell="I139" sqref="I139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 s="27">
        <f>'Lingots TA6V'!D93</f>
        <v>23.6997</v>
      </c>
      <c r="C93" s="27">
        <f>Massifs!D130</f>
        <v>5.8201999999999998</v>
      </c>
      <c r="D93" s="27">
        <f>Copeaux!D133</f>
        <v>3.3731</v>
      </c>
      <c r="E93" s="27">
        <f>'Copeaux pour Ferro Ti'!D99</f>
        <v>2.7227000000000001</v>
      </c>
      <c r="F93" s="27">
        <f>'Ferro Titanium'!D113</f>
        <v>7.0768000000000004</v>
      </c>
      <c r="G93" s="27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 s="27">
        <f>'Lingots TA6V'!D94</f>
        <v>23.424099999999999</v>
      </c>
      <c r="C94" s="27">
        <f>Massifs!D131</f>
        <v>5.8974000000000002</v>
      </c>
      <c r="D94" s="27">
        <f>Copeaux!D134</f>
        <v>3.3069000000000002</v>
      </c>
      <c r="E94" s="27">
        <f>'Copeaux pour Ferro Ti'!D100</f>
        <v>2.7833000000000001</v>
      </c>
      <c r="F94" s="27">
        <f>'Ferro Titanium'!D114</f>
        <v>7.1264000000000003</v>
      </c>
      <c r="G94" s="27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 s="27">
        <f>'Lingots TA6V'!D95</f>
        <v>23.424099999999999</v>
      </c>
      <c r="C95" s="27">
        <f>Massifs!D132</f>
        <v>5.8147000000000002</v>
      </c>
      <c r="D95" s="27">
        <f>Copeaux!D135</f>
        <v>3.1966999999999999</v>
      </c>
      <c r="E95" s="27">
        <f>'Copeaux pour Ferro Ti'!D101</f>
        <v>2.7006999999999999</v>
      </c>
      <c r="F95" s="27">
        <f>'Ferro Titanium'!D115</f>
        <v>7.1237000000000004</v>
      </c>
      <c r="G95" s="27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 s="27">
        <f>'Lingots TA6V'!D96</f>
        <v>23.424099999999999</v>
      </c>
      <c r="C96" s="27">
        <f>Massifs!D133</f>
        <v>5.6327999999999996</v>
      </c>
      <c r="D96" s="27">
        <f>Copeaux!D136</f>
        <v>3.0865</v>
      </c>
      <c r="E96" s="27">
        <f>'Copeaux pour Ferro Ti'!D102</f>
        <v>2.5794000000000001</v>
      </c>
      <c r="F96" s="27">
        <f>'Ferro Titanium'!D116</f>
        <v>6.7572000000000001</v>
      </c>
      <c r="G96" s="27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 s="27">
        <f>'Lingots TA6V'!D97</f>
        <v>23.369</v>
      </c>
      <c r="C97" s="27">
        <f>Massifs!D134</f>
        <v>5.6493000000000002</v>
      </c>
      <c r="D97" s="27">
        <f>Copeaux!D137</f>
        <v>3.0865</v>
      </c>
      <c r="E97" s="27">
        <f>'Copeaux pour Ferro Ti'!D103</f>
        <v>2.7282000000000002</v>
      </c>
      <c r="F97" s="27">
        <f>'Ferro Titanium'!D117</f>
        <v>7.2201000000000004</v>
      </c>
      <c r="G97" s="2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 s="27">
        <f>'Lingots TA6V'!D98</f>
        <v>22.872900000000001</v>
      </c>
      <c r="C98" s="27">
        <f>Massifs!D135</f>
        <v>5.5115999999999996</v>
      </c>
      <c r="D98" s="27">
        <f>Copeaux!D138</f>
        <v>3.0865</v>
      </c>
      <c r="E98" s="27">
        <f>'Copeaux pour Ferro Ti'!D104</f>
        <v>2.7006999999999999</v>
      </c>
      <c r="F98" s="27">
        <f>'Ferro Titanium'!D118</f>
        <v>7.3304</v>
      </c>
      <c r="G98" s="27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 s="27">
        <f>'Lingots TA6V'!D99</f>
        <v>22.872900000000001</v>
      </c>
      <c r="C99" s="27">
        <f>Massifs!D136</f>
        <v>5.3048999999999999</v>
      </c>
      <c r="D99" s="27">
        <f>Copeaux!D139</f>
        <v>3.0865</v>
      </c>
      <c r="E99" s="27">
        <f>'Copeaux pour Ferro Ti'!D105</f>
        <v>2.7006999999999999</v>
      </c>
      <c r="F99" s="27">
        <f>'Ferro Titanium'!D119</f>
        <v>7.3441000000000001</v>
      </c>
      <c r="G99" s="27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 s="27">
        <f>'Lingots TA6V'!D100</f>
        <v>22.5974</v>
      </c>
      <c r="C100" s="27">
        <f>Massifs!D137</f>
        <v>5.1368</v>
      </c>
      <c r="D100" s="27">
        <f>Copeaux!D140</f>
        <v>2.9651999999999998</v>
      </c>
      <c r="E100" s="27">
        <f>'Copeaux pour Ferro Ti'!D106</f>
        <v>2.6785999999999999</v>
      </c>
      <c r="F100" s="27">
        <f>'Ferro Titanium'!D120</f>
        <v>7.2972999999999999</v>
      </c>
      <c r="G100" s="27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 s="27">
        <f>'Lingots TA6V'!D101</f>
        <v>22.5974</v>
      </c>
      <c r="C101" s="27">
        <f>Massifs!D138</f>
        <v>4.9190583749999996</v>
      </c>
      <c r="D101" s="27">
        <f>Copeaux!D141</f>
        <v>2.824669375</v>
      </c>
      <c r="E101" s="27">
        <f>'Copeaux pour Ferro Ti'!D107</f>
        <v>2.4526397499999999</v>
      </c>
      <c r="F101" s="27">
        <f>'Ferro Titanium'!D121</f>
        <v>6.8618797499999999</v>
      </c>
      <c r="G101" s="27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 s="27">
        <f>'Lingots TA6V'!D102</f>
        <v>22.5974</v>
      </c>
      <c r="C102" s="27">
        <f>Massifs!D139</f>
        <v>4.0454777000000002</v>
      </c>
      <c r="D102" s="27">
        <f>Copeaux!D142</f>
        <v>2.6455440000000001</v>
      </c>
      <c r="E102" s="27">
        <f>'Copeaux pour Ferro Ti'!D108</f>
        <v>2.2266661999999999</v>
      </c>
      <c r="F102" s="27">
        <f>'Ferro Titanium'!D122</f>
        <v>6.3382825</v>
      </c>
      <c r="G102" s="27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 s="27">
        <f>'Lingots TA6V'!D103</f>
        <v>22.3218</v>
      </c>
      <c r="C103" s="27">
        <f>Massifs!D140</f>
        <v>3.8856427500000001</v>
      </c>
      <c r="D103" s="27">
        <f>Copeaux!D143</f>
        <v>2.5904284999999998</v>
      </c>
      <c r="E103" s="27">
        <f>'Copeaux pour Ferro Ti'!D109</f>
        <v>2.1495044999999999</v>
      </c>
      <c r="F103" s="27">
        <f>'Ferro Titanium'!D123</f>
        <v>6.1453782500000003</v>
      </c>
      <c r="G103" s="27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 s="27">
        <f>'Lingots TA6V'!D104</f>
        <v>21.770600000000002</v>
      </c>
      <c r="C104" s="27">
        <f>Massifs!D141</f>
        <v>3.8580999999999999</v>
      </c>
      <c r="D104" s="27">
        <f>Copeaux!D144</f>
        <v>2.5352999999999999</v>
      </c>
      <c r="E104" s="27">
        <f>'Copeaux pour Ferro Ti'!D110</f>
        <v>2.0255000000000001</v>
      </c>
      <c r="F104" s="27">
        <f>'Ferro Titanium'!D124</f>
        <v>6.0627000000000004</v>
      </c>
      <c r="G104" s="27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 s="27">
        <f>'Lingots TA6V'!D105</f>
        <v>21.109200000000001</v>
      </c>
      <c r="C105" s="27">
        <f>Massifs!D142</f>
        <v>3.8801000000000001</v>
      </c>
      <c r="D105" s="27">
        <f>Copeaux!D145</f>
        <v>2.5794000000000001</v>
      </c>
      <c r="E105" s="27">
        <f>'Copeaux pour Ferro Ti'!D111</f>
        <v>1.9952000000000001</v>
      </c>
      <c r="F105" s="27">
        <f>'Ferro Titanium'!D125</f>
        <v>6.2610999999999999</v>
      </c>
      <c r="G105" s="27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 s="27">
        <f>'Lingots TA6V'!D106</f>
        <v>20.8888</v>
      </c>
      <c r="C106" s="27">
        <f>Massifs!D143</f>
        <v>3.9821</v>
      </c>
      <c r="D106" s="27">
        <f>Copeaux!D146</f>
        <v>2.6455000000000002</v>
      </c>
      <c r="E106" s="27">
        <f>'Copeaux pour Ferro Ti'!D112</f>
        <v>2.0531000000000001</v>
      </c>
      <c r="F106" s="27">
        <f>'Ferro Titanium'!D126</f>
        <v>6.0765000000000002</v>
      </c>
      <c r="G106" s="27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 s="27">
        <f>'Lingots TA6V'!D107</f>
        <v>20.5305</v>
      </c>
      <c r="C107" s="27">
        <f>Massifs!D144</f>
        <v>4.1887999999999996</v>
      </c>
      <c r="D107" s="27">
        <f>Copeaux!D147</f>
        <v>2.6179999999999999</v>
      </c>
      <c r="E107" s="27">
        <f>'Copeaux pour Ferro Ti'!D113</f>
        <v>2.1082000000000001</v>
      </c>
      <c r="F107" s="27">
        <f>'Ferro Titanium'!D127</f>
        <v>5.9938000000000002</v>
      </c>
      <c r="G107" s="2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 s="27">
        <f>'Lingots TA6V'!D108</f>
        <v>20.337599999999998</v>
      </c>
      <c r="C108" s="27">
        <f>Massifs!D145</f>
        <v>4.2880000000000003</v>
      </c>
      <c r="D108" s="27">
        <f>Copeaux!D148</f>
        <v>2.5573999999999999</v>
      </c>
      <c r="E108" s="27">
        <f>'Copeaux pour Ferro Ti'!D114</f>
        <v>2.0943999999999998</v>
      </c>
      <c r="F108" s="27">
        <f>'Ferro Titanium'!D128</f>
        <v>5.7651000000000003</v>
      </c>
      <c r="G108" s="27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 s="27">
        <f>'Lingots TA6V'!D109</f>
        <v>19.676200000000001</v>
      </c>
      <c r="C109" s="27">
        <f>Massifs!D146</f>
        <v>4.4092000000000002</v>
      </c>
      <c r="D109" s="27">
        <f>Copeaux!D149</f>
        <v>2.5903999999999998</v>
      </c>
      <c r="E109" s="27">
        <f>'Copeaux pour Ferro Ti'!D115</f>
        <v>2.1219000000000001</v>
      </c>
      <c r="F109" s="27">
        <f>'Ferro Titanium'!D129</f>
        <v>5.7595999999999998</v>
      </c>
      <c r="G109" s="27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 s="27">
        <f>'Lingots TA6V'!D110</f>
        <v>19.180199999999999</v>
      </c>
      <c r="C110" s="27">
        <f>Massifs!D147</f>
        <v>4.7069000000000001</v>
      </c>
      <c r="D110" s="27">
        <f>Copeaux!D150</f>
        <v>2.7667999999999999</v>
      </c>
      <c r="E110" s="27">
        <f>'Copeaux pour Ferro Ti'!D116</f>
        <v>2.2046000000000001</v>
      </c>
      <c r="F110" s="27">
        <f>'Ferro Titanium'!D130</f>
        <v>6.0736999999999997</v>
      </c>
      <c r="G110" s="27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 s="27">
        <f>'Lingots TA6V'!D111</f>
        <v>19.07</v>
      </c>
      <c r="C111" s="27">
        <f>Massifs!D148</f>
        <v>5.0982000000000003</v>
      </c>
      <c r="D111" s="27">
        <f>Copeaux!D151</f>
        <v>3.1139999999999999</v>
      </c>
      <c r="E111" s="27">
        <f>'Copeaux pour Ferro Ti'!D117</f>
        <v>2.4388999999999998</v>
      </c>
      <c r="F111" s="27">
        <f>'Ferro Titanium'!D131</f>
        <v>6.4485000000000001</v>
      </c>
      <c r="G111" s="27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 s="27">
        <f>'Lingots TA6V'!D112</f>
        <v>18.188099999999999</v>
      </c>
      <c r="C112" s="27">
        <f>Massifs!D149</f>
        <v>5.1670999999999996</v>
      </c>
      <c r="D112" s="27">
        <f>Copeaux!D152</f>
        <v>3.1554000000000002</v>
      </c>
      <c r="E112" s="27">
        <f>'Copeaux pour Ferro Ti'!D118</f>
        <v>2.4802</v>
      </c>
      <c r="F112" s="27">
        <f>'Ferro Titanium'!D132</f>
        <v>6.4210000000000003</v>
      </c>
      <c r="G112" s="27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  <row r="113" spans="1:13" x14ac:dyDescent="0.25">
      <c r="A113" s="9">
        <v>41730</v>
      </c>
      <c r="B113" s="27">
        <f>'Lingots TA6V'!D113</f>
        <v>18.187999999999999</v>
      </c>
      <c r="C113" s="27">
        <f>Massifs!D150</f>
        <v>5.4564000000000004</v>
      </c>
      <c r="D113" s="27">
        <f>Copeaux!D153</f>
        <v>3.238</v>
      </c>
      <c r="E113" s="27">
        <f>'Copeaux pour Ferro Ti'!D119</f>
        <v>2.4940000000000002</v>
      </c>
      <c r="F113" s="27">
        <f>'Ferro Titanium'!D133</f>
        <v>6.4071999999999996</v>
      </c>
      <c r="G113" s="27">
        <f>Eponges!D85</f>
        <v>10.125</v>
      </c>
      <c r="H113" s="27">
        <f>'TiO2'!D84</f>
        <v>3.9628999999999999</v>
      </c>
      <c r="I113" s="20">
        <f t="shared" ref="I113:I115" si="85">C113/B113</f>
        <v>0.30000000000000004</v>
      </c>
      <c r="J113" s="36">
        <f t="shared" ref="J113:J115" si="86">AVERAGE(I102:I113)</f>
        <v>0.2200460899029589</v>
      </c>
      <c r="K113" s="20">
        <f t="shared" ref="K113:K115" si="87">D113/B113</f>
        <v>0.17802946998020674</v>
      </c>
      <c r="L113" s="36">
        <f t="shared" ref="L113:L115" si="88">AVERAGE(K102:K113)</f>
        <v>0.13686636751644185</v>
      </c>
      <c r="M113" s="20">
        <f t="shared" ref="M113:M115" si="89">E113/B113</f>
        <v>0.13712337805146252</v>
      </c>
    </row>
    <row r="114" spans="1:13" x14ac:dyDescent="0.25">
      <c r="A114" s="9">
        <v>41760</v>
      </c>
      <c r="B114" s="27">
        <f>'Lingots TA6V'!D114</f>
        <v>18.684000000000001</v>
      </c>
      <c r="C114" s="27">
        <f>Massifs!D151</f>
        <v>6.0627000000000004</v>
      </c>
      <c r="D114" s="27">
        <f>Copeaux!D154</f>
        <v>3.6265999999999998</v>
      </c>
      <c r="E114" s="27">
        <f>'Copeaux pour Ferro Ti'!D120</f>
        <v>2.5352999999999999</v>
      </c>
      <c r="F114" s="27">
        <f>'Ferro Titanium'!D134</f>
        <v>6.4926000000000004</v>
      </c>
      <c r="G114" s="27">
        <f>Eponges!D86</f>
        <v>10.125</v>
      </c>
      <c r="H114" s="27">
        <f>'TiO2'!D85</f>
        <v>4.4469000000000003</v>
      </c>
      <c r="I114" s="20">
        <f t="shared" si="85"/>
        <v>0.32448619139370583</v>
      </c>
      <c r="J114" s="36">
        <f t="shared" si="86"/>
        <v>0.23216793637423483</v>
      </c>
      <c r="K114" s="20">
        <f t="shared" si="87"/>
        <v>0.19410190537358166</v>
      </c>
      <c r="L114" s="36">
        <f t="shared" si="88"/>
        <v>0.14328544816469113</v>
      </c>
      <c r="M114" s="20">
        <f t="shared" si="89"/>
        <v>0.13569364161849709</v>
      </c>
    </row>
    <row r="115" spans="1:13" x14ac:dyDescent="0.25">
      <c r="A115" s="9">
        <v>41791</v>
      </c>
      <c r="B115" s="27">
        <f>'Lingots TA6V'!D115</f>
        <v>18.463000000000001</v>
      </c>
      <c r="C115" s="27">
        <f>Massifs!D152</f>
        <v>6.5587</v>
      </c>
      <c r="D115" s="27">
        <f>Copeaux!D155</f>
        <v>3.7892000000000001</v>
      </c>
      <c r="E115" s="27">
        <f>'Copeaux pour Ferro Ti'!D121</f>
        <v>2.5352999999999999</v>
      </c>
      <c r="F115" s="27">
        <f>'Ferro Titanium'!D135</f>
        <v>6.6139000000000001</v>
      </c>
      <c r="G115" s="27">
        <f>Eponges!D87</f>
        <v>9.9499999999999993</v>
      </c>
      <c r="H115" s="27">
        <f>'TiO2'!D86</f>
        <v>4.3434999999999997</v>
      </c>
      <c r="I115" s="20">
        <f t="shared" si="85"/>
        <v>0.35523479391214863</v>
      </c>
      <c r="J115" s="36">
        <f t="shared" si="86"/>
        <v>0.24726467764938662</v>
      </c>
      <c r="K115" s="20">
        <f t="shared" si="87"/>
        <v>0.20523208579320804</v>
      </c>
      <c r="L115" s="36">
        <f t="shared" si="88"/>
        <v>0.15071734983577362</v>
      </c>
      <c r="M115" s="20">
        <f t="shared" si="89"/>
        <v>0.13731787900124573</v>
      </c>
    </row>
    <row r="116" spans="1:13" x14ac:dyDescent="0.25">
      <c r="A116" s="9">
        <v>41821</v>
      </c>
      <c r="B116" s="27">
        <f>'Lingots TA6V'!D116</f>
        <v>19.014847499999998</v>
      </c>
      <c r="C116" s="27">
        <f>Massifs!D153</f>
        <v>6.7240909999999996</v>
      </c>
      <c r="D116" s="27">
        <f>Copeaux!D156</f>
        <v>3.858085</v>
      </c>
      <c r="E116" s="27">
        <f>'Copeaux pour Ferro Ti'!D122</f>
        <v>2.4939763749999999</v>
      </c>
      <c r="F116" s="27">
        <f>'Ferro Titanium'!D136</f>
        <v>6.5311867499999998</v>
      </c>
      <c r="G116" s="27">
        <f>Eponges!D88</f>
        <v>9.9499999999999993</v>
      </c>
      <c r="H116" s="27">
        <f>'TiO2'!D87</f>
        <v>4.3633973457563702</v>
      </c>
      <c r="I116" s="20">
        <f t="shared" ref="I116:I121" si="90">C116/B116</f>
        <v>0.3536231884057971</v>
      </c>
      <c r="J116" s="36">
        <f t="shared" ref="J116:J121" si="91">AVERAGE(I105:I116)</f>
        <v>0.26196527151415244</v>
      </c>
      <c r="K116" s="20">
        <f t="shared" ref="K116:K121" si="92">D116/B116</f>
        <v>0.20289855072463769</v>
      </c>
      <c r="L116" s="36">
        <f t="shared" ref="L116:L121" si="93">AVERAGE(K105:K116)</f>
        <v>0.15792096077746332</v>
      </c>
      <c r="M116" s="20">
        <f t="shared" ref="M116:M121" si="94">E116/B116</f>
        <v>0.13115942028985508</v>
      </c>
    </row>
    <row r="117" spans="1:13" x14ac:dyDescent="0.25">
      <c r="A117" s="9">
        <v>41852</v>
      </c>
      <c r="B117" s="27">
        <f>'Lingots TA6V'!D117</f>
        <v>19.014847499999998</v>
      </c>
      <c r="C117" s="27">
        <f>Massifs!D154</f>
        <v>6.7240909999999996</v>
      </c>
      <c r="D117" s="27">
        <f>Copeaux!D157</f>
        <v>3.858085</v>
      </c>
      <c r="E117" s="27">
        <f>'Copeaux pour Ferro Ti'!D123</f>
        <v>2.4581512999999999</v>
      </c>
      <c r="F117" s="27">
        <f>'Ferro Titanium'!D137</f>
        <v>6.5036290000000001</v>
      </c>
      <c r="G117" s="27">
        <f>Eponges!D89</f>
        <v>9.9499999999999993</v>
      </c>
      <c r="H117" s="27">
        <f>'TiO2'!D88</f>
        <v>4.2697674997499204</v>
      </c>
      <c r="I117" s="20">
        <f t="shared" si="90"/>
        <v>0.3536231884057971</v>
      </c>
      <c r="J117" s="36">
        <f t="shared" si="91"/>
        <v>0.27611629969418633</v>
      </c>
      <c r="K117" s="20">
        <f t="shared" si="92"/>
        <v>0.20289855072463769</v>
      </c>
      <c r="L117" s="36">
        <f t="shared" si="93"/>
        <v>0.164646409424485</v>
      </c>
      <c r="M117" s="20">
        <f t="shared" si="94"/>
        <v>0.1292753623188406</v>
      </c>
    </row>
    <row r="118" spans="1:13" x14ac:dyDescent="0.25">
      <c r="A118" s="9">
        <v>41883</v>
      </c>
      <c r="B118" s="27">
        <f>'Lingots TA6V'!D118</f>
        <v>19.014847499999998</v>
      </c>
      <c r="C118" s="27">
        <f>Massifs!D155</f>
        <v>6.7240909999999996</v>
      </c>
      <c r="D118" s="27">
        <f>Copeaux!D158</f>
        <v>3.8718638749999998</v>
      </c>
      <c r="E118" s="27">
        <f>'Copeaux pour Ferro Ti'!D124</f>
        <v>2.4250820000000002</v>
      </c>
      <c r="F118" s="27">
        <f>'Ferro Titanium'!D138</f>
        <v>6.4485134999999998</v>
      </c>
      <c r="G118" s="27">
        <f>Eponges!D90</f>
        <v>9.85</v>
      </c>
      <c r="H118" s="27">
        <f>'TiO2'!D89</f>
        <v>4.2188879224217901</v>
      </c>
      <c r="I118" s="20">
        <f t="shared" si="90"/>
        <v>0.3536231884057971</v>
      </c>
      <c r="J118" s="36">
        <f t="shared" si="91"/>
        <v>0.28969879389351405</v>
      </c>
      <c r="K118" s="20">
        <f t="shared" si="92"/>
        <v>0.2036231884057971</v>
      </c>
      <c r="L118" s="36">
        <f t="shared" si="93"/>
        <v>0.17106110716510445</v>
      </c>
      <c r="M118" s="20">
        <f t="shared" si="94"/>
        <v>0.12753623188405799</v>
      </c>
    </row>
    <row r="119" spans="1:13" x14ac:dyDescent="0.25">
      <c r="A119" s="9">
        <v>41913</v>
      </c>
      <c r="B119" s="27">
        <f>'Lingots TA6V'!D119</f>
        <v>19.014847499999998</v>
      </c>
      <c r="C119" s="27">
        <f>Massifs!D156</f>
        <v>6.7240909999999996</v>
      </c>
      <c r="D119" s="27">
        <f>Copeaux!D159</f>
        <v>3.9132004999999999</v>
      </c>
      <c r="E119" s="27">
        <f>'Copeaux pour Ferro Ti'!D125</f>
        <v>2.2597355000000001</v>
      </c>
      <c r="F119" s="27">
        <f>'Ferro Titanium'!D139</f>
        <v>6.4485134999999998</v>
      </c>
      <c r="G119" s="27">
        <f>Eponges!D91</f>
        <v>9.85</v>
      </c>
      <c r="H119" s="27">
        <f>'TiO2'!D90</f>
        <v>3.7524993232423198</v>
      </c>
      <c r="I119" s="20">
        <f t="shared" si="90"/>
        <v>0.3536231884057971</v>
      </c>
      <c r="J119" s="36">
        <f t="shared" si="91"/>
        <v>0.30216504682437795</v>
      </c>
      <c r="K119" s="20">
        <f t="shared" si="92"/>
        <v>0.20579710144927538</v>
      </c>
      <c r="L119" s="36">
        <f t="shared" si="93"/>
        <v>0.17758439930486539</v>
      </c>
      <c r="M119" s="20">
        <f t="shared" si="94"/>
        <v>0.11884057971014494</v>
      </c>
    </row>
    <row r="120" spans="1:13" x14ac:dyDescent="0.25">
      <c r="A120" s="9">
        <v>41944</v>
      </c>
      <c r="B120" s="27">
        <f>'Lingots TA6V'!D120</f>
        <v>19.014847499999998</v>
      </c>
      <c r="C120" s="27">
        <f>Massifs!D157</f>
        <v>6.7240909999999996</v>
      </c>
      <c r="D120" s="27">
        <f>Copeaux!D160</f>
        <v>4.0234315</v>
      </c>
      <c r="E120" s="27">
        <f>'Copeaux pour Ferro Ti'!D126</f>
        <v>2.1495044999999999</v>
      </c>
      <c r="F120" s="27">
        <f>'Ferro Titanium'!D140</f>
        <v>6.3989095499999999</v>
      </c>
      <c r="G120" s="27">
        <f>Eponges!D92</f>
        <v>9.85</v>
      </c>
      <c r="H120" s="27">
        <f>'TiO2'!D91</f>
        <v>3.7961360869633398</v>
      </c>
      <c r="I120" s="20">
        <f t="shared" si="90"/>
        <v>0.3536231884057971</v>
      </c>
      <c r="J120" s="36">
        <f t="shared" si="91"/>
        <v>0.31406356220361697</v>
      </c>
      <c r="K120" s="20">
        <f t="shared" si="92"/>
        <v>0.21159420289855074</v>
      </c>
      <c r="L120" s="36">
        <f t="shared" si="93"/>
        <v>0.18473830086678997</v>
      </c>
      <c r="M120" s="20">
        <f t="shared" si="94"/>
        <v>0.11304347826086956</v>
      </c>
    </row>
    <row r="121" spans="1:13" x14ac:dyDescent="0.25">
      <c r="A121" s="9">
        <v>41974</v>
      </c>
      <c r="B121" s="27">
        <f>'Lingots TA6V'!D121</f>
        <v>19.014847499999998</v>
      </c>
      <c r="C121" s="27">
        <f>Massifs!D158</f>
        <v>6.7240909999999996</v>
      </c>
      <c r="D121" s="27">
        <f>Copeaux!D161</f>
        <v>4.0785470000000004</v>
      </c>
      <c r="E121" s="27">
        <f>'Copeaux pour Ferro Ti'!D127</f>
        <v>2.0943890000000001</v>
      </c>
      <c r="F121" s="27">
        <f>'Ferro Titanium'!D141</f>
        <v>6.3382825</v>
      </c>
      <c r="G121" s="27">
        <f>Eponges!D93</f>
        <v>9.85</v>
      </c>
      <c r="H121" s="27">
        <f>'TiO2'!D92</f>
        <v>3.7026705655015002</v>
      </c>
      <c r="I121" s="20">
        <f t="shared" si="90"/>
        <v>0.3536231884057971</v>
      </c>
      <c r="J121" s="36">
        <f t="shared" si="91"/>
        <v>0.32485816253172123</v>
      </c>
      <c r="K121" s="20">
        <f t="shared" si="92"/>
        <v>0.21449275362318845</v>
      </c>
      <c r="L121" s="36">
        <f t="shared" si="93"/>
        <v>0.19164174393862543</v>
      </c>
      <c r="M121" s="20">
        <f t="shared" si="94"/>
        <v>0.1101449275362319</v>
      </c>
    </row>
    <row r="122" spans="1:13" x14ac:dyDescent="0.25">
      <c r="A122" s="9">
        <v>42005</v>
      </c>
      <c r="B122" s="27">
        <f>'Lingots TA6V'!D122</f>
        <v>19.014847499999998</v>
      </c>
      <c r="C122" s="27">
        <f>Massifs!D159</f>
        <v>6.7240909999999996</v>
      </c>
      <c r="D122" s="27">
        <f>Copeaux!D162</f>
        <v>4.0785</v>
      </c>
      <c r="E122" s="27">
        <f>'Copeaux pour Ferro Ti'!D128</f>
        <v>2.0834000000000001</v>
      </c>
      <c r="F122" s="27">
        <f>'Ferro Titanium'!D142</f>
        <v>6.3382825</v>
      </c>
      <c r="G122" s="27">
        <f>Eponges!D94</f>
        <v>9.85</v>
      </c>
      <c r="H122" s="27">
        <f>'TiO2'!D93</f>
        <v>3.8921000000000001</v>
      </c>
      <c r="I122" s="20">
        <f t="shared" ref="I122:I126" si="95">C122/B122</f>
        <v>0.3536231884057971</v>
      </c>
      <c r="J122" s="36">
        <f t="shared" ref="J122:J126" si="96">AVERAGE(I111:I122)</f>
        <v>0.33387641867721185</v>
      </c>
      <c r="K122" s="20">
        <f t="shared" ref="K122:K126" si="97">D122/B122</f>
        <v>0.21449028187052252</v>
      </c>
      <c r="L122" s="36">
        <f t="shared" ref="L122:L126" si="98">AVERAGE(K111:K122)</f>
        <v>0.19749485680298984</v>
      </c>
      <c r="M122" s="20">
        <f t="shared" ref="M122:M126" si="99">E122/B122</f>
        <v>0.10956701072674921</v>
      </c>
    </row>
    <row r="123" spans="1:13" x14ac:dyDescent="0.25">
      <c r="A123" s="9">
        <v>42036</v>
      </c>
      <c r="B123" s="27">
        <f>'Lingots TA6V'!D123</f>
        <v>19.014847499999998</v>
      </c>
      <c r="C123" s="27">
        <f>Massifs!D160</f>
        <v>6.7378999999999998</v>
      </c>
      <c r="D123" s="27">
        <f>Copeaux!D163</f>
        <v>4.1474000000000002</v>
      </c>
      <c r="E123" s="27">
        <f>'Copeaux pour Ferro Ti'!D129</f>
        <v>1.8738999999999999</v>
      </c>
      <c r="F123" s="27">
        <f>'Ferro Titanium'!D143</f>
        <v>6.3382825</v>
      </c>
      <c r="G123" s="27">
        <f>Eponges!D95</f>
        <v>9.5500000000000007</v>
      </c>
      <c r="H123" s="27">
        <f>'TiO2'!D94</f>
        <v>3.9901</v>
      </c>
      <c r="I123" s="20">
        <f t="shared" si="95"/>
        <v>0.35434941037523443</v>
      </c>
      <c r="J123" s="36">
        <f t="shared" si="96"/>
        <v>0.34112708838467437</v>
      </c>
      <c r="K123" s="20">
        <f t="shared" si="97"/>
        <v>0.2181137660977823</v>
      </c>
      <c r="L123" s="36">
        <f t="shared" si="98"/>
        <v>0.20206324309684018</v>
      </c>
      <c r="M123" s="20">
        <f t="shared" si="99"/>
        <v>9.854930469466032E-2</v>
      </c>
    </row>
    <row r="124" spans="1:13" x14ac:dyDescent="0.25">
      <c r="A124" s="9">
        <v>42064</v>
      </c>
      <c r="B124" s="27">
        <f>'Lingots TA6V'!D124</f>
        <v>19.014847499999998</v>
      </c>
      <c r="C124" s="27">
        <f>Massifs!D161</f>
        <v>6.7930000000000001</v>
      </c>
      <c r="D124" s="27">
        <f>Copeaux!D164</f>
        <v>4.2714999999999996</v>
      </c>
      <c r="E124" s="27">
        <f>'Copeaux pour Ferro Ti'!D130</f>
        <v>1.8738999999999999</v>
      </c>
      <c r="F124" s="27">
        <f>'Ferro Titanium'!D144</f>
        <v>6.3382825</v>
      </c>
      <c r="G124" s="27">
        <f>Eponges!D96</f>
        <v>9.4</v>
      </c>
      <c r="H124" s="27">
        <f>'TiO2'!D95</f>
        <v>3.8906999999999998</v>
      </c>
      <c r="I124" s="20">
        <f t="shared" si="95"/>
        <v>0.3572471459473972</v>
      </c>
      <c r="J124" s="36">
        <f t="shared" si="96"/>
        <v>0.34722332170575543</v>
      </c>
      <c r="K124" s="20">
        <f t="shared" si="97"/>
        <v>0.22464024494543014</v>
      </c>
      <c r="L124" s="36">
        <f t="shared" si="98"/>
        <v>0.20632600849056817</v>
      </c>
      <c r="M124" s="20">
        <f t="shared" si="99"/>
        <v>9.854930469466032E-2</v>
      </c>
    </row>
    <row r="125" spans="1:13" x14ac:dyDescent="0.25">
      <c r="A125" s="9">
        <v>42095</v>
      </c>
      <c r="B125" s="27">
        <f>'Lingots TA6V'!D125</f>
        <v>19.014847499999998</v>
      </c>
      <c r="C125" s="27">
        <f>Massifs!D162</f>
        <v>6.8342999999999998</v>
      </c>
      <c r="D125" s="27">
        <f>Copeaux!D165</f>
        <v>4.2990000000000004</v>
      </c>
      <c r="E125" s="27">
        <f>'Copeaux pour Ferro Ti'!D131</f>
        <v>1.8739269999999999</v>
      </c>
      <c r="F125" s="27">
        <f>'Ferro Titanium'!D145</f>
        <v>6.0213999999999999</v>
      </c>
      <c r="G125" s="27">
        <f>Eponges!D97</f>
        <v>9.3000000000000007</v>
      </c>
      <c r="H125" s="27">
        <f>'TiO2'!D96</f>
        <v>3.9098999999999999</v>
      </c>
      <c r="I125" s="20">
        <f t="shared" si="95"/>
        <v>0.35941913286446292</v>
      </c>
      <c r="J125" s="36">
        <f t="shared" si="96"/>
        <v>0.35217491611112733</v>
      </c>
      <c r="K125" s="20">
        <f t="shared" si="97"/>
        <v>0.22608648320739888</v>
      </c>
      <c r="L125" s="36">
        <f t="shared" si="98"/>
        <v>0.2103307595928342</v>
      </c>
      <c r="M125" s="20">
        <f t="shared" si="99"/>
        <v>9.8550724637681164E-2</v>
      </c>
    </row>
    <row r="126" spans="1:13" x14ac:dyDescent="0.25">
      <c r="A126" s="9">
        <v>42125</v>
      </c>
      <c r="B126" s="27">
        <f>'Lingots TA6V'!D126</f>
        <v>19.014847499999998</v>
      </c>
      <c r="C126" s="27">
        <f>Massifs!D163</f>
        <v>6.8342999999999998</v>
      </c>
      <c r="D126" s="27">
        <f>Copeaux!D166</f>
        <v>4.2990000000000004</v>
      </c>
      <c r="E126" s="27">
        <f>'Copeaux pour Ferro Ti'!D132</f>
        <v>1.5652999999999999</v>
      </c>
      <c r="F126" s="27">
        <f>'Ferro Titanium'!D146</f>
        <v>5.7430000000000003</v>
      </c>
      <c r="G126" s="27">
        <f>Eponges!D98</f>
        <v>9.25</v>
      </c>
      <c r="H126" s="27">
        <f>'TiO2'!D97</f>
        <v>3.9842</v>
      </c>
      <c r="I126" s="20">
        <f t="shared" si="95"/>
        <v>0.35941913286446292</v>
      </c>
      <c r="J126" s="36">
        <f t="shared" si="96"/>
        <v>0.35508599456702372</v>
      </c>
      <c r="K126" s="20">
        <f t="shared" si="97"/>
        <v>0.22608648320739888</v>
      </c>
      <c r="L126" s="36">
        <f t="shared" si="98"/>
        <v>0.21299614107898568</v>
      </c>
      <c r="M126" s="20">
        <f t="shared" si="99"/>
        <v>8.2319881871258771E-2</v>
      </c>
    </row>
    <row r="127" spans="1:13" x14ac:dyDescent="0.25">
      <c r="A127" s="9">
        <v>42156</v>
      </c>
      <c r="B127" s="27">
        <f>'Lingots TA6V'!D127</f>
        <v>19.014847499999998</v>
      </c>
      <c r="C127" s="27">
        <f>Massifs!D164</f>
        <v>7.0686</v>
      </c>
      <c r="D127" s="27">
        <f>Copeaux!D167</f>
        <v>4.5331999999999999</v>
      </c>
      <c r="E127" s="27">
        <f>'Copeaux pour Ferro Ti'!D133</f>
        <v>1.2677</v>
      </c>
      <c r="F127" s="27">
        <f>'Ferro Titanium'!D147</f>
        <v>5.6493000000000002</v>
      </c>
      <c r="G127" s="27">
        <f>Eponges!D99</f>
        <v>9.25</v>
      </c>
      <c r="H127" s="27">
        <f>'TiO2'!D98</f>
        <v>3.8424999999999998</v>
      </c>
      <c r="I127" s="20">
        <f t="shared" ref="I127:I129" si="100">C127/B127</f>
        <v>0.37174108285643631</v>
      </c>
      <c r="J127" s="36">
        <f t="shared" ref="J127:J129" si="101">AVERAGE(I116:I127)</f>
        <v>0.35646151864571446</v>
      </c>
      <c r="K127" s="20">
        <f t="shared" ref="K127:K129" si="102">D127/B127</f>
        <v>0.2384031741511469</v>
      </c>
      <c r="L127" s="36">
        <f t="shared" ref="L127:L129" si="103">AVERAGE(K116:K127)</f>
        <v>0.21576039844214723</v>
      </c>
      <c r="M127" s="20">
        <f t="shared" ref="M127:M129" si="104">E127/B127</f>
        <v>6.6668954352644694E-2</v>
      </c>
    </row>
    <row r="128" spans="1:13" x14ac:dyDescent="0.25">
      <c r="A128" s="9">
        <v>42186</v>
      </c>
      <c r="B128" s="27">
        <f>'Lingots TA6V'!D128</f>
        <v>19.014847499999998</v>
      </c>
      <c r="C128" s="27">
        <f>Massifs!D165</f>
        <v>7.2531999999999996</v>
      </c>
      <c r="D128" s="27">
        <f>Copeaux!D168</f>
        <v>4.7179000000000002</v>
      </c>
      <c r="E128" s="27">
        <f>'Copeaux pour Ferro Ti'!D134</f>
        <v>1.2345999999999999</v>
      </c>
      <c r="F128" s="27">
        <f>'Ferro Titanium'!D148</f>
        <v>5.5997000000000003</v>
      </c>
      <c r="G128" s="27">
        <f>Eponges!D100</f>
        <v>9.15</v>
      </c>
      <c r="H128" s="27">
        <f>'TiO2'!D99</f>
        <v>3.9388000000000001</v>
      </c>
      <c r="I128" s="20">
        <f t="shared" si="100"/>
        <v>0.38144928588041532</v>
      </c>
      <c r="J128" s="36">
        <f t="shared" si="101"/>
        <v>0.35878036010193265</v>
      </c>
      <c r="K128" s="20">
        <f t="shared" si="102"/>
        <v>0.24811663622335128</v>
      </c>
      <c r="L128" s="36">
        <f t="shared" si="103"/>
        <v>0.2195285722337067</v>
      </c>
      <c r="M128" s="20">
        <f t="shared" si="104"/>
        <v>6.4928209390056904E-2</v>
      </c>
    </row>
    <row r="129" spans="1:13" x14ac:dyDescent="0.25">
      <c r="A129" s="9">
        <v>42217</v>
      </c>
      <c r="B129" s="27">
        <f>'Lingots TA6V'!D129</f>
        <v>18.7393</v>
      </c>
      <c r="C129" s="27">
        <f>Massifs!D166</f>
        <v>7.2751999999999999</v>
      </c>
      <c r="D129" s="27">
        <f>Copeaux!D169</f>
        <v>4.7398999999999996</v>
      </c>
      <c r="E129" s="27">
        <f>'Copeaux pour Ferro Ti'!D135</f>
        <v>1.1988000000000001</v>
      </c>
      <c r="F129" s="27">
        <f>'Ferro Titanium'!D149</f>
        <v>5.4288999999999996</v>
      </c>
      <c r="G129" s="27">
        <f>Eponges!D101</f>
        <v>9.15</v>
      </c>
      <c r="H129" s="27">
        <f>'TiO2'!D100</f>
        <v>3.8877000000000002</v>
      </c>
      <c r="I129" s="20">
        <f t="shared" si="100"/>
        <v>0.38823221785232104</v>
      </c>
      <c r="J129" s="36">
        <f t="shared" si="101"/>
        <v>0.36166444588914298</v>
      </c>
      <c r="K129" s="20">
        <f t="shared" si="102"/>
        <v>0.25293901052867501</v>
      </c>
      <c r="L129" s="36">
        <f t="shared" si="103"/>
        <v>0.2236986105507098</v>
      </c>
      <c r="M129" s="20">
        <f t="shared" si="104"/>
        <v>6.3972506977315061E-2</v>
      </c>
    </row>
    <row r="130" spans="1:13" x14ac:dyDescent="0.25">
      <c r="A130" s="9">
        <v>42248</v>
      </c>
      <c r="B130" s="27">
        <f>'Lingots TA6V'!D130</f>
        <v>18.7393</v>
      </c>
      <c r="C130" s="27">
        <f>Massifs!D167</f>
        <v>7.2751999999999999</v>
      </c>
      <c r="D130" s="27">
        <f>Copeaux!D170</f>
        <v>4.7949999999999999</v>
      </c>
      <c r="E130" s="27">
        <f>'Copeaux pour Ferro Ti'!D136</f>
        <v>1.0471999999999999</v>
      </c>
      <c r="F130" s="27">
        <f>'Ferro Titanium'!D150</f>
        <v>4.8776999999999999</v>
      </c>
      <c r="G130" s="27">
        <f>Eponges!D102</f>
        <v>9.15</v>
      </c>
      <c r="H130" s="27">
        <f>'TiO2'!D101</f>
        <v>3.7894000000000001</v>
      </c>
      <c r="I130" s="20">
        <f t="shared" ref="I130:I132" si="105">C130/B130</f>
        <v>0.38823221785232104</v>
      </c>
      <c r="J130" s="36">
        <f t="shared" ref="J130:J132" si="106">AVERAGE(I119:I130)</f>
        <v>0.36454853167635332</v>
      </c>
      <c r="K130" s="20">
        <f t="shared" ref="K130:K132" si="107">D130/B130</f>
        <v>0.25587935515200672</v>
      </c>
      <c r="L130" s="36">
        <f t="shared" ref="L130:L132" si="108">AVERAGE(K119:K130)</f>
        <v>0.22805329111289394</v>
      </c>
      <c r="M130" s="20">
        <f t="shared" ref="M130:M132" si="109">E130/B130</f>
        <v>5.5882556979182783E-2</v>
      </c>
    </row>
    <row r="131" spans="1:13" x14ac:dyDescent="0.25">
      <c r="A131" s="9">
        <v>42278</v>
      </c>
      <c r="B131" s="27">
        <f>'Lingots TA6V'!D131</f>
        <v>18.7393</v>
      </c>
      <c r="C131" s="27">
        <f>Massifs!D168</f>
        <v>7.2312000000000003</v>
      </c>
      <c r="D131" s="27">
        <f>Copeaux!D171</f>
        <v>4.7398999999999996</v>
      </c>
      <c r="E131" s="27">
        <f>'Copeaux pour Ferro Ti'!D137</f>
        <v>0.91490000000000005</v>
      </c>
      <c r="F131" s="27">
        <f>'Ferro Titanium'!D151</f>
        <v>4.5084</v>
      </c>
      <c r="G131" s="27">
        <f>Eponges!D103</f>
        <v>9.0500000000000007</v>
      </c>
      <c r="H131" s="27">
        <f>'TiO2'!D102</f>
        <v>3.8544</v>
      </c>
      <c r="I131" s="20">
        <f t="shared" si="105"/>
        <v>0.38588421125655709</v>
      </c>
      <c r="J131" s="36">
        <f t="shared" si="106"/>
        <v>0.36723695024724995</v>
      </c>
      <c r="K131" s="20">
        <f t="shared" si="107"/>
        <v>0.25293901052867501</v>
      </c>
      <c r="L131" s="36">
        <f t="shared" si="108"/>
        <v>0.23198178353617724</v>
      </c>
      <c r="M131" s="20">
        <f t="shared" si="109"/>
        <v>4.8822528056010631E-2</v>
      </c>
    </row>
    <row r="132" spans="1:13" x14ac:dyDescent="0.25">
      <c r="A132" s="9">
        <v>42309</v>
      </c>
      <c r="B132" s="27">
        <f>'Lingots TA6V'!D132</f>
        <v>18.7393</v>
      </c>
      <c r="C132" s="27">
        <f>Massifs!D169</f>
        <v>7.0548000000000002</v>
      </c>
      <c r="D132" s="27">
        <f>Copeaux!D172</f>
        <v>4.5194999999999999</v>
      </c>
      <c r="E132" s="27">
        <f>'Copeaux pour Ferro Ti'!D138</f>
        <v>0.74409999999999998</v>
      </c>
      <c r="F132" s="27">
        <f>'Ferro Titanium'!D152</f>
        <v>3.9186999999999999</v>
      </c>
      <c r="G132" s="27">
        <f>Eponges!D104</f>
        <v>9.0500000000000007</v>
      </c>
      <c r="H132" s="27">
        <f>'TiO2'!D103</f>
        <v>3.7806000000000002</v>
      </c>
      <c r="I132" s="20">
        <f t="shared" si="105"/>
        <v>0.37647083935899422</v>
      </c>
      <c r="J132" s="36">
        <f t="shared" si="106"/>
        <v>0.36914092116001634</v>
      </c>
      <c r="K132" s="20">
        <f t="shared" si="107"/>
        <v>0.24117763203534817</v>
      </c>
      <c r="L132" s="36">
        <f t="shared" si="108"/>
        <v>0.234447069297577</v>
      </c>
      <c r="M132" s="20">
        <f t="shared" si="109"/>
        <v>3.9707993361544985E-2</v>
      </c>
    </row>
    <row r="133" spans="1:13" x14ac:dyDescent="0.25">
      <c r="A133" s="9">
        <v>42339</v>
      </c>
      <c r="B133" s="27">
        <f>'Lingots TA6V'!D133</f>
        <v>18.188099999999999</v>
      </c>
      <c r="C133" s="27">
        <f>Massifs!D170</f>
        <v>7.0548000000000002</v>
      </c>
      <c r="D133" s="27">
        <f>Copeaux!D173</f>
        <v>4.3211000000000004</v>
      </c>
      <c r="E133" s="27">
        <f>'Copeaux pour Ferro Ti'!D139</f>
        <v>0.61729999999999996</v>
      </c>
      <c r="F133" s="27">
        <f>'Ferro Titanium'!D153</f>
        <v>3.8580999999999999</v>
      </c>
      <c r="G133" s="27">
        <f>Eponges!D105</f>
        <v>9.0500000000000007</v>
      </c>
      <c r="H133" s="27" t="e">
        <f>'TiO2'!#REF!</f>
        <v>#REF!</v>
      </c>
      <c r="I133" s="20">
        <f t="shared" ref="I133:I134" si="110">C133/B133</f>
        <v>0.38787998746433111</v>
      </c>
      <c r="J133" s="36">
        <f t="shared" ref="J133:J134" si="111">AVERAGE(I122:I133)</f>
        <v>0.37199565441489429</v>
      </c>
      <c r="K133" s="20">
        <f t="shared" ref="K133:K134" si="112">D133/B133</f>
        <v>0.23757841665704504</v>
      </c>
      <c r="L133" s="36">
        <f t="shared" ref="L133:L134" si="113">AVERAGE(K122:K133)</f>
        <v>0.2363708745503984</v>
      </c>
      <c r="M133" s="20">
        <f t="shared" ref="M133:M134" si="114">E133/B133</f>
        <v>3.3939773808149283E-2</v>
      </c>
    </row>
    <row r="134" spans="1:13" x14ac:dyDescent="0.25">
      <c r="A134" s="9">
        <v>42370</v>
      </c>
      <c r="B134" s="27">
        <f>'Lingots TA6V'!D134</f>
        <v>18.188099999999999</v>
      </c>
      <c r="C134" s="27">
        <f>Massifs!D171</f>
        <v>6.6965000000000003</v>
      </c>
      <c r="D134" s="27">
        <f>Copeaux!D174</f>
        <v>3.7479</v>
      </c>
      <c r="E134" s="27">
        <f>'Copeaux pour Ferro Ti'!D140</f>
        <v>0.55120000000000002</v>
      </c>
      <c r="F134" s="27">
        <f>'Ferro Titanium'!D154</f>
        <v>3.7892000000000001</v>
      </c>
      <c r="G134" s="27">
        <f>Eponges!D106</f>
        <v>8.9250000000000007</v>
      </c>
      <c r="H134" s="27" t="e">
        <f>'TiO2'!#REF!</f>
        <v>#REF!</v>
      </c>
      <c r="I134" s="20">
        <f t="shared" si="110"/>
        <v>0.36818029370852373</v>
      </c>
      <c r="J134" s="36">
        <f t="shared" si="111"/>
        <v>0.37320874652345482</v>
      </c>
      <c r="K134" s="20">
        <f t="shared" si="112"/>
        <v>0.20606330512807827</v>
      </c>
      <c r="L134" s="36">
        <f t="shared" si="113"/>
        <v>0.23566862648852804</v>
      </c>
      <c r="M134" s="20">
        <f t="shared" si="114"/>
        <v>3.0305529439578628E-2</v>
      </c>
    </row>
    <row r="135" spans="1:13" x14ac:dyDescent="0.25">
      <c r="A135" s="9">
        <v>42401</v>
      </c>
      <c r="B135" s="27">
        <f>'Lingots TA6V'!D135</f>
        <v>18.188099999999999</v>
      </c>
      <c r="C135" s="27">
        <f>Massifs!D172</f>
        <v>6.4898999999999996</v>
      </c>
      <c r="D135" s="27">
        <f>Copeaux!D175</f>
        <v>3.6101000000000001</v>
      </c>
      <c r="E135" s="27">
        <f>'Copeaux pour Ferro Ti'!D141</f>
        <v>0.55120000000000002</v>
      </c>
      <c r="F135" s="27">
        <f>'Ferro Titanium'!D155</f>
        <v>3.8029999999999999</v>
      </c>
      <c r="G135" s="27">
        <f>Eponges!D107</f>
        <v>8.8000000000000007</v>
      </c>
      <c r="H135" s="27" t="e">
        <f>'TiO2'!#REF!</f>
        <v>#REF!</v>
      </c>
      <c r="I135" s="20">
        <f t="shared" ref="I135" si="115">C135/B135</f>
        <v>0.35682121826908803</v>
      </c>
      <c r="J135" s="36">
        <f t="shared" ref="J135" si="116">AVERAGE(I124:I135)</f>
        <v>0.37341473051460922</v>
      </c>
      <c r="K135" s="20">
        <f t="shared" ref="K135" si="117">D135/B135</f>
        <v>0.19848692276818361</v>
      </c>
      <c r="L135" s="36">
        <f t="shared" ref="L135" si="118">AVERAGE(K124:K135)</f>
        <v>0.23403305621106149</v>
      </c>
      <c r="M135" s="20">
        <f t="shared" ref="M135" si="119">E135/B135</f>
        <v>3.0305529439578628E-2</v>
      </c>
    </row>
    <row r="136" spans="1:13" x14ac:dyDescent="0.25">
      <c r="A136" s="9">
        <v>42430</v>
      </c>
      <c r="B136" s="27">
        <f>'Lingots TA6V'!D136</f>
        <v>18.188099999999999</v>
      </c>
      <c r="C136" s="27">
        <f>Massifs!D173</f>
        <v>6.0848000000000004</v>
      </c>
      <c r="D136" s="27">
        <f>Copeaux!D176</f>
        <v>3.2627999999999999</v>
      </c>
      <c r="E136" s="27">
        <f>'Copeaux pour Ferro Ti'!D142</f>
        <v>0.55120000000000002</v>
      </c>
      <c r="F136" s="27">
        <f>'Ferro Titanium'!D156</f>
        <v>3.7147999999999999</v>
      </c>
      <c r="G136" s="27">
        <f>Eponges!D108</f>
        <v>8.65</v>
      </c>
      <c r="H136" s="27" t="e">
        <f>'TiO2'!#REF!</f>
        <v>#REF!</v>
      </c>
      <c r="I136" s="20">
        <f t="shared" ref="I136" si="120">C136/B136</f>
        <v>0.33454841352312781</v>
      </c>
      <c r="J136" s="36">
        <f t="shared" ref="J136" si="121">AVERAGE(I125:I136)</f>
        <v>0.3715231694792534</v>
      </c>
      <c r="K136" s="20">
        <f t="shared" ref="K136" si="122">D136/B136</f>
        <v>0.17939202005707028</v>
      </c>
      <c r="L136" s="36">
        <f t="shared" ref="L136" si="123">AVERAGE(K125:K136)</f>
        <v>0.23026237080369816</v>
      </c>
      <c r="M136" s="20">
        <f t="shared" ref="M136" si="124">E136/B136</f>
        <v>3.0305529439578628E-2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9" workbookViewId="0">
      <selection activeCell="D67" sqref="D67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  <row r="54" spans="1:4" x14ac:dyDescent="0.25">
      <c r="A54" s="23">
        <v>41730</v>
      </c>
      <c r="B54" s="27">
        <v>12.1915</v>
      </c>
      <c r="C54" s="27">
        <v>12.6104</v>
      </c>
      <c r="D54" s="27">
        <v>12.401</v>
      </c>
    </row>
    <row r="55" spans="1:4" x14ac:dyDescent="0.25">
      <c r="A55" s="23">
        <v>41760</v>
      </c>
      <c r="B55" s="27">
        <v>12.1915</v>
      </c>
      <c r="C55" s="27">
        <v>12.6104</v>
      </c>
      <c r="D55" s="27">
        <v>12.401</v>
      </c>
    </row>
    <row r="56" spans="1:4" x14ac:dyDescent="0.25">
      <c r="A56" s="23">
        <v>41791</v>
      </c>
      <c r="B56" s="27">
        <v>11.508100000000001</v>
      </c>
      <c r="C56" s="27">
        <v>12.2136</v>
      </c>
      <c r="D56" s="27">
        <v>11.860900000000001</v>
      </c>
    </row>
    <row r="57" spans="1:4" x14ac:dyDescent="0.25">
      <c r="A57" s="23">
        <v>41821</v>
      </c>
      <c r="B57" s="27">
        <v>11.5081164</v>
      </c>
      <c r="C57" s="27">
        <v>12.213594799999999</v>
      </c>
      <c r="D57" s="27">
        <v>11.860855600000001</v>
      </c>
    </row>
    <row r="58" spans="1:4" x14ac:dyDescent="0.25">
      <c r="A58" s="23">
        <v>41852</v>
      </c>
      <c r="B58" s="27">
        <v>11.5081164</v>
      </c>
      <c r="C58" s="27">
        <v>12.213594799999999</v>
      </c>
      <c r="D58" s="27">
        <v>11.860855600000001</v>
      </c>
    </row>
    <row r="59" spans="1:4" x14ac:dyDescent="0.25">
      <c r="A59" s="23">
        <v>41883</v>
      </c>
      <c r="B59" s="27">
        <v>11.1994696</v>
      </c>
      <c r="C59" s="27">
        <v>11.9931328</v>
      </c>
      <c r="D59" s="27">
        <v>11.596301199999999</v>
      </c>
    </row>
    <row r="60" spans="1:4" x14ac:dyDescent="0.25">
      <c r="A60" s="23">
        <v>41913</v>
      </c>
      <c r="B60" s="27">
        <v>11.1994696</v>
      </c>
      <c r="C60" s="27">
        <v>11.9931328</v>
      </c>
      <c r="D60" s="27">
        <v>11.596301199999999</v>
      </c>
    </row>
    <row r="61" spans="1:4" x14ac:dyDescent="0.25">
      <c r="A61" s="23">
        <v>41944</v>
      </c>
      <c r="B61" s="27">
        <v>11.1994696</v>
      </c>
      <c r="C61" s="27">
        <v>11.9931328</v>
      </c>
      <c r="D61" s="27">
        <v>11.596301199999999</v>
      </c>
    </row>
    <row r="62" spans="1:4" x14ac:dyDescent="0.25">
      <c r="A62" s="23">
        <v>41974</v>
      </c>
      <c r="B62" s="27">
        <v>11.1994696</v>
      </c>
      <c r="C62" s="27">
        <v>11.9931328</v>
      </c>
      <c r="D62" s="27">
        <v>11.596301199999999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7" workbookViewId="0">
      <selection activeCell="D68" sqref="D68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  <row r="54" spans="1:4" x14ac:dyDescent="0.25">
      <c r="A54" s="23">
        <v>41730</v>
      </c>
      <c r="B54">
        <v>10.8247</v>
      </c>
      <c r="C54">
        <v>11.4199</v>
      </c>
      <c r="D54">
        <v>11.122299999999999</v>
      </c>
    </row>
    <row r="55" spans="1:4" x14ac:dyDescent="0.25">
      <c r="A55" s="23">
        <v>41760</v>
      </c>
      <c r="B55">
        <v>10.8247</v>
      </c>
      <c r="C55">
        <v>11.4199</v>
      </c>
      <c r="D55">
        <v>11.122299999999999</v>
      </c>
    </row>
    <row r="56" spans="1:4" x14ac:dyDescent="0.25">
      <c r="A56" s="23">
        <v>41791</v>
      </c>
      <c r="B56">
        <v>10.516</v>
      </c>
      <c r="C56">
        <v>11.309699999999999</v>
      </c>
      <c r="D56">
        <v>10.9129</v>
      </c>
    </row>
    <row r="57" spans="1:4" x14ac:dyDescent="0.25">
      <c r="A57" s="23">
        <v>41821</v>
      </c>
      <c r="B57">
        <v>10.5160374</v>
      </c>
      <c r="C57">
        <v>11.309700599999999</v>
      </c>
      <c r="D57">
        <v>10.912869000000001</v>
      </c>
    </row>
    <row r="58" spans="1:4" x14ac:dyDescent="0.25">
      <c r="A58" s="23">
        <v>41852</v>
      </c>
      <c r="B58">
        <v>10.5160374</v>
      </c>
      <c r="C58">
        <v>11.309700599999999</v>
      </c>
      <c r="D58">
        <v>10.912869000000001</v>
      </c>
    </row>
    <row r="59" spans="1:4" x14ac:dyDescent="0.25">
      <c r="A59" s="23">
        <v>41883</v>
      </c>
      <c r="B59">
        <v>10.405806399999999</v>
      </c>
      <c r="C59">
        <v>11.1112848</v>
      </c>
      <c r="D59">
        <v>10.7585456</v>
      </c>
    </row>
    <row r="60" spans="1:4" x14ac:dyDescent="0.25">
      <c r="A60" s="23">
        <v>41913</v>
      </c>
      <c r="B60">
        <v>10.405806399999999</v>
      </c>
      <c r="C60">
        <v>11.1112848</v>
      </c>
      <c r="D60">
        <v>10.7585456</v>
      </c>
    </row>
    <row r="61" spans="1:4" x14ac:dyDescent="0.25">
      <c r="A61" s="23">
        <v>41944</v>
      </c>
      <c r="B61">
        <v>10.405806399999999</v>
      </c>
      <c r="C61">
        <v>11.1112848</v>
      </c>
      <c r="D61">
        <v>10.7585456</v>
      </c>
    </row>
    <row r="62" spans="1:4" x14ac:dyDescent="0.25">
      <c r="A62" s="23">
        <v>41974</v>
      </c>
      <c r="B62">
        <v>10.405806399999999</v>
      </c>
      <c r="C62">
        <v>11.1112848</v>
      </c>
      <c r="D62">
        <v>10.7585456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70" workbookViewId="0">
      <selection activeCell="E73" sqref="E73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 s="28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 s="28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  <row r="54" spans="1:7" x14ac:dyDescent="0.25">
      <c r="A54" s="23">
        <v>41730</v>
      </c>
      <c r="D54" s="28">
        <v>16.37</v>
      </c>
      <c r="E54">
        <f>'Lingots TA6V'!D113</f>
        <v>18.187999999999999</v>
      </c>
      <c r="F54" s="31">
        <f t="shared" ref="F54:F56" si="17">100*D54/$D$3</f>
        <v>92.816449093267778</v>
      </c>
      <c r="G54" s="31">
        <f t="shared" ref="G54:G56" si="18">100*E54/$E$3</f>
        <v>97.05960830353807</v>
      </c>
    </row>
    <row r="55" spans="1:7" x14ac:dyDescent="0.25">
      <c r="A55" s="23">
        <v>41760</v>
      </c>
      <c r="D55" s="28">
        <v>16.370699999999999</v>
      </c>
      <c r="E55">
        <f>'Lingots TA6V'!D114</f>
        <v>18.684000000000001</v>
      </c>
      <c r="F55" s="31">
        <f t="shared" si="17"/>
        <v>92.820418031225344</v>
      </c>
      <c r="G55" s="31">
        <f t="shared" si="18"/>
        <v>99.706494476759701</v>
      </c>
    </row>
    <row r="56" spans="1:7" x14ac:dyDescent="0.25">
      <c r="A56" s="23">
        <v>41791</v>
      </c>
      <c r="D56" s="28">
        <v>16.371400000000001</v>
      </c>
      <c r="E56">
        <f>'Lingots TA6V'!D115</f>
        <v>18.463000000000001</v>
      </c>
      <c r="F56" s="31">
        <f t="shared" si="17"/>
        <v>92.82438696918291</v>
      </c>
      <c r="G56" s="31">
        <f t="shared" si="18"/>
        <v>98.527135919739592</v>
      </c>
    </row>
    <row r="57" spans="1:7" x14ac:dyDescent="0.25">
      <c r="A57" s="23">
        <v>41821</v>
      </c>
      <c r="D57" s="28">
        <v>16.369303500000001</v>
      </c>
      <c r="E57" s="27">
        <f>'Lingots TA6V'!D116</f>
        <v>19.014847499999998</v>
      </c>
      <c r="F57" s="31">
        <f t="shared" ref="F57:F62" si="19">100*D57/$D$3</f>
        <v>92.812500000000014</v>
      </c>
      <c r="G57" s="31">
        <f t="shared" ref="G57:G62" si="20">100*E57/$E$3</f>
        <v>101.47205026949142</v>
      </c>
    </row>
    <row r="58" spans="1:7" x14ac:dyDescent="0.25">
      <c r="A58" s="23">
        <v>41852</v>
      </c>
      <c r="D58" s="28">
        <v>16.369303500000001</v>
      </c>
      <c r="E58" s="27">
        <f>'Lingots TA6V'!D117</f>
        <v>19.014847499999998</v>
      </c>
      <c r="F58" s="31">
        <f t="shared" si="19"/>
        <v>92.812500000000014</v>
      </c>
      <c r="G58" s="31">
        <f t="shared" si="20"/>
        <v>101.47205026949142</v>
      </c>
    </row>
    <row r="59" spans="1:7" x14ac:dyDescent="0.25">
      <c r="A59" s="23">
        <v>41883</v>
      </c>
      <c r="D59" s="28">
        <v>16.4795345</v>
      </c>
      <c r="E59" s="27">
        <f>'Lingots TA6V'!D118</f>
        <v>19.014847499999998</v>
      </c>
      <c r="F59" s="31">
        <f t="shared" si="19"/>
        <v>93.4375</v>
      </c>
      <c r="G59" s="31">
        <f t="shared" si="20"/>
        <v>101.47205026949142</v>
      </c>
    </row>
    <row r="60" spans="1:7" x14ac:dyDescent="0.25">
      <c r="A60" s="23">
        <v>41913</v>
      </c>
      <c r="D60" s="28">
        <v>16.4795345</v>
      </c>
      <c r="E60" s="27">
        <f>'Lingots TA6V'!D119</f>
        <v>19.014847499999998</v>
      </c>
      <c r="F60" s="31">
        <f t="shared" si="19"/>
        <v>93.4375</v>
      </c>
      <c r="G60" s="31">
        <f t="shared" si="20"/>
        <v>101.47205026949142</v>
      </c>
    </row>
    <row r="61" spans="1:7" x14ac:dyDescent="0.25">
      <c r="A61" s="23">
        <v>41944</v>
      </c>
      <c r="D61" s="28">
        <v>16.4795345</v>
      </c>
      <c r="E61" s="27">
        <f>'Lingots TA6V'!D120</f>
        <v>19.014847499999998</v>
      </c>
      <c r="F61" s="31">
        <f t="shared" si="19"/>
        <v>93.4375</v>
      </c>
      <c r="G61" s="31">
        <f t="shared" si="20"/>
        <v>101.47205026949142</v>
      </c>
    </row>
    <row r="62" spans="1:7" x14ac:dyDescent="0.25">
      <c r="A62" s="23">
        <v>41974</v>
      </c>
      <c r="D62" s="28">
        <v>16.4795345</v>
      </c>
      <c r="E62" s="27">
        <f>'Lingots TA6V'!D121</f>
        <v>19.014847499999998</v>
      </c>
      <c r="F62" s="31">
        <f t="shared" si="19"/>
        <v>93.4375</v>
      </c>
      <c r="G62" s="31">
        <f t="shared" si="20"/>
        <v>101.47205026949142</v>
      </c>
    </row>
    <row r="63" spans="1:7" x14ac:dyDescent="0.25">
      <c r="A63" s="23">
        <v>42005</v>
      </c>
      <c r="D63" s="28">
        <v>16.48</v>
      </c>
      <c r="E63" s="27">
        <f>'Lingots TA6V'!D122</f>
        <v>19.014847499999998</v>
      </c>
      <c r="F63" s="31">
        <f t="shared" ref="F63:F70" si="21">100*D63/$D$3</f>
        <v>93.440139343741791</v>
      </c>
      <c r="G63" s="31">
        <f t="shared" ref="G63:G70" si="22">100*E63/$E$3</f>
        <v>101.47205026949142</v>
      </c>
    </row>
    <row r="64" spans="1:7" x14ac:dyDescent="0.25">
      <c r="A64" s="23">
        <v>42036</v>
      </c>
      <c r="D64" s="28">
        <v>16.18</v>
      </c>
      <c r="E64" s="27">
        <f>'Lingots TA6V'!D123</f>
        <v>19.014847499999998</v>
      </c>
      <c r="F64" s="31">
        <f t="shared" si="21"/>
        <v>91.739165933358137</v>
      </c>
      <c r="G64" s="31">
        <f t="shared" si="22"/>
        <v>101.47205026949142</v>
      </c>
    </row>
    <row r="65" spans="1:7" x14ac:dyDescent="0.25">
      <c r="A65" s="23">
        <v>42064</v>
      </c>
      <c r="D65" s="28">
        <v>16.510000000000002</v>
      </c>
      <c r="E65" s="27">
        <f>'Lingots TA6V'!D124</f>
        <v>19.014847499999998</v>
      </c>
      <c r="F65" s="31">
        <f t="shared" si="21"/>
        <v>93.610236684780162</v>
      </c>
      <c r="G65" s="31">
        <f t="shared" si="22"/>
        <v>101.47205026949142</v>
      </c>
    </row>
    <row r="66" spans="1:7" x14ac:dyDescent="0.25">
      <c r="A66" s="23">
        <v>42095</v>
      </c>
      <c r="D66" s="28">
        <v>16.510000000000002</v>
      </c>
      <c r="E66" s="27">
        <f>'Lingots TA6V'!D125</f>
        <v>19.014847499999998</v>
      </c>
      <c r="F66" s="31">
        <f t="shared" si="21"/>
        <v>93.610236684780162</v>
      </c>
      <c r="G66" s="31">
        <f t="shared" si="22"/>
        <v>101.47205026949142</v>
      </c>
    </row>
    <row r="67" spans="1:7" x14ac:dyDescent="0.25">
      <c r="A67" s="23">
        <v>42125</v>
      </c>
      <c r="D67" s="28">
        <v>16.510000000000002</v>
      </c>
      <c r="E67" s="27">
        <f>'Lingots TA6V'!D126</f>
        <v>19.014847499999998</v>
      </c>
      <c r="F67" s="31">
        <f t="shared" si="21"/>
        <v>93.610236684780162</v>
      </c>
      <c r="G67" s="31">
        <f t="shared" si="22"/>
        <v>101.47205026949142</v>
      </c>
    </row>
    <row r="68" spans="1:7" x14ac:dyDescent="0.25">
      <c r="A68" s="23">
        <v>42156</v>
      </c>
      <c r="D68" s="28">
        <v>16.510000000000002</v>
      </c>
      <c r="E68" s="27">
        <f>'Lingots TA6V'!D127</f>
        <v>19.014847499999998</v>
      </c>
      <c r="F68" s="31">
        <f t="shared" si="21"/>
        <v>93.610236684780162</v>
      </c>
      <c r="G68" s="31">
        <f t="shared" si="22"/>
        <v>101.47205026949142</v>
      </c>
    </row>
    <row r="69" spans="1:7" x14ac:dyDescent="0.25">
      <c r="A69" s="23">
        <v>42186</v>
      </c>
      <c r="D69" s="28">
        <v>16.510000000000002</v>
      </c>
      <c r="E69" s="27">
        <f>'Lingots TA6V'!D128</f>
        <v>19.014847499999998</v>
      </c>
      <c r="F69" s="31">
        <f t="shared" si="21"/>
        <v>93.610236684780162</v>
      </c>
      <c r="G69" s="31">
        <f t="shared" si="22"/>
        <v>101.47205026949142</v>
      </c>
    </row>
    <row r="70" spans="1:7" x14ac:dyDescent="0.25">
      <c r="A70" s="23">
        <v>42217</v>
      </c>
      <c r="D70" s="28">
        <v>16.510000000000002</v>
      </c>
      <c r="E70" s="27">
        <f>'Lingots TA6V'!D129</f>
        <v>18.7393</v>
      </c>
      <c r="F70" s="31">
        <f t="shared" si="21"/>
        <v>93.610236684780162</v>
      </c>
      <c r="G70" s="31">
        <f t="shared" si="22"/>
        <v>100.00160093921767</v>
      </c>
    </row>
    <row r="71" spans="1:7" x14ac:dyDescent="0.25">
      <c r="A71" s="23">
        <v>42248</v>
      </c>
      <c r="D71" s="28">
        <v>16.510000000000002</v>
      </c>
      <c r="E71" s="27">
        <f>'Lingots TA6V'!D130</f>
        <v>18.7393</v>
      </c>
      <c r="F71" s="31">
        <f t="shared" ref="F71:F73" si="23">100*D71/$D$3</f>
        <v>93.610236684780162</v>
      </c>
      <c r="G71" s="31">
        <f t="shared" ref="G71:G73" si="24">100*E71/$E$3</f>
        <v>100.00160093921767</v>
      </c>
    </row>
    <row r="72" spans="1:7" x14ac:dyDescent="0.25">
      <c r="A72" s="23">
        <v>42278</v>
      </c>
      <c r="D72" s="28">
        <v>16.510000000000002</v>
      </c>
      <c r="E72" s="27">
        <f>'Lingots TA6V'!D131</f>
        <v>18.7393</v>
      </c>
      <c r="F72" s="31">
        <f t="shared" si="23"/>
        <v>93.610236684780162</v>
      </c>
      <c r="G72" s="31">
        <f t="shared" si="24"/>
        <v>100.00160093921767</v>
      </c>
    </row>
    <row r="73" spans="1:7" x14ac:dyDescent="0.25">
      <c r="A73" s="23">
        <v>42309</v>
      </c>
      <c r="D73" s="28">
        <v>16.38</v>
      </c>
      <c r="E73" s="27">
        <f>'Lingots TA6V'!D132</f>
        <v>18.7393</v>
      </c>
      <c r="F73" s="31">
        <f t="shared" si="23"/>
        <v>92.873148206947235</v>
      </c>
      <c r="G73" s="31">
        <f t="shared" si="24"/>
        <v>100.00160093921767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opLeftCell="A115" workbookViewId="0">
      <selection activeCell="P131" sqref="P131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  <row r="113" spans="1:4" x14ac:dyDescent="0.25">
      <c r="A113" s="40">
        <v>41730</v>
      </c>
      <c r="B113" s="34">
        <v>17.635999999999999</v>
      </c>
      <c r="C113" s="34">
        <v>18.739000000000001</v>
      </c>
      <c r="D113" s="34">
        <v>18.187999999999999</v>
      </c>
    </row>
    <row r="114" spans="1:4" x14ac:dyDescent="0.25">
      <c r="A114" s="40">
        <v>41760</v>
      </c>
      <c r="B114" s="34">
        <v>18.187999999999999</v>
      </c>
      <c r="C114" s="34">
        <v>19.18</v>
      </c>
      <c r="D114" s="34">
        <v>18.684000000000001</v>
      </c>
    </row>
    <row r="115" spans="1:4" x14ac:dyDescent="0.25">
      <c r="A115" s="40">
        <v>41791</v>
      </c>
      <c r="B115" s="34">
        <v>18.187999999999999</v>
      </c>
      <c r="C115" s="34">
        <v>18.739000000000001</v>
      </c>
      <c r="D115" s="34">
        <v>18.463000000000001</v>
      </c>
    </row>
    <row r="116" spans="1:4" x14ac:dyDescent="0.25">
      <c r="A116" s="40">
        <v>41821</v>
      </c>
      <c r="B116" s="45">
        <v>18.739270000000001</v>
      </c>
      <c r="C116" s="45">
        <v>19.290424999999999</v>
      </c>
      <c r="D116" s="45">
        <v>19.014847499999998</v>
      </c>
    </row>
    <row r="117" spans="1:4" x14ac:dyDescent="0.25">
      <c r="A117" s="40">
        <v>41852</v>
      </c>
      <c r="B117" s="45">
        <v>18.739270000000001</v>
      </c>
      <c r="C117" s="45">
        <v>19.290424999999999</v>
      </c>
      <c r="D117" s="45">
        <v>19.014847499999998</v>
      </c>
    </row>
    <row r="118" spans="1:4" x14ac:dyDescent="0.25">
      <c r="A118" s="40">
        <v>41883</v>
      </c>
      <c r="B118" s="45">
        <v>18.739270000000001</v>
      </c>
      <c r="C118" s="45">
        <v>19.290424999999999</v>
      </c>
      <c r="D118" s="45">
        <v>19.014847499999998</v>
      </c>
    </row>
    <row r="119" spans="1:4" x14ac:dyDescent="0.25">
      <c r="A119" s="40">
        <v>41913</v>
      </c>
      <c r="B119" s="45">
        <v>18.739270000000001</v>
      </c>
      <c r="C119" s="45">
        <v>19.290424999999999</v>
      </c>
      <c r="D119" s="45">
        <v>19.014847499999998</v>
      </c>
    </row>
    <row r="120" spans="1:4" x14ac:dyDescent="0.25">
      <c r="A120" s="40">
        <v>41944</v>
      </c>
      <c r="B120" s="45">
        <v>18.739270000000001</v>
      </c>
      <c r="C120" s="45">
        <v>19.290424999999999</v>
      </c>
      <c r="D120" s="45">
        <v>19.014847499999998</v>
      </c>
    </row>
    <row r="121" spans="1:4" x14ac:dyDescent="0.25">
      <c r="A121" s="40">
        <v>41974</v>
      </c>
      <c r="B121" s="45">
        <v>18.739270000000001</v>
      </c>
      <c r="C121" s="45">
        <v>19.290424999999999</v>
      </c>
      <c r="D121" s="45">
        <v>19.014847499999998</v>
      </c>
    </row>
    <row r="122" spans="1:4" x14ac:dyDescent="0.25">
      <c r="A122" s="40">
        <v>42005</v>
      </c>
      <c r="B122" s="45">
        <v>18.739270000000001</v>
      </c>
      <c r="C122" s="45">
        <v>19.290424999999999</v>
      </c>
      <c r="D122" s="45">
        <v>19.014847499999998</v>
      </c>
    </row>
    <row r="123" spans="1:4" x14ac:dyDescent="0.25">
      <c r="A123" s="40">
        <v>42036</v>
      </c>
      <c r="B123" s="45">
        <v>18.739270000000001</v>
      </c>
      <c r="C123" s="45">
        <v>19.290424999999999</v>
      </c>
      <c r="D123" s="45">
        <v>19.014847499999998</v>
      </c>
    </row>
    <row r="124" spans="1:4" x14ac:dyDescent="0.25">
      <c r="A124" s="40">
        <v>42064</v>
      </c>
      <c r="B124" s="45">
        <v>18.739270000000001</v>
      </c>
      <c r="C124" s="45">
        <v>19.290424999999999</v>
      </c>
      <c r="D124" s="45">
        <v>19.014847499999998</v>
      </c>
    </row>
    <row r="125" spans="1:4" x14ac:dyDescent="0.25">
      <c r="A125" s="40">
        <v>42095</v>
      </c>
      <c r="B125" s="45">
        <v>18.739270000000001</v>
      </c>
      <c r="C125" s="45">
        <v>19.290424999999999</v>
      </c>
      <c r="D125" s="45">
        <v>19.014847499999998</v>
      </c>
    </row>
    <row r="126" spans="1:4" x14ac:dyDescent="0.25">
      <c r="A126" s="40">
        <v>42125</v>
      </c>
      <c r="B126" s="45">
        <v>18.739270000000001</v>
      </c>
      <c r="C126" s="45">
        <v>19.290424999999999</v>
      </c>
      <c r="D126" s="45">
        <v>19.014847499999998</v>
      </c>
    </row>
    <row r="127" spans="1:4" x14ac:dyDescent="0.25">
      <c r="A127" s="40">
        <v>42156</v>
      </c>
      <c r="B127" s="45">
        <v>18.739270000000001</v>
      </c>
      <c r="C127" s="45">
        <v>19.290424999999999</v>
      </c>
      <c r="D127" s="45">
        <v>19.014847499999998</v>
      </c>
    </row>
    <row r="128" spans="1:4" x14ac:dyDescent="0.25">
      <c r="A128" s="40">
        <v>42186</v>
      </c>
      <c r="B128" s="45">
        <v>18.739270000000001</v>
      </c>
      <c r="C128" s="45">
        <v>19.290424999999999</v>
      </c>
      <c r="D128" s="45">
        <v>19.014847499999998</v>
      </c>
    </row>
    <row r="129" spans="1:12" x14ac:dyDescent="0.25">
      <c r="A129" s="40">
        <v>42217</v>
      </c>
      <c r="B129" s="45">
        <v>18.188099999999999</v>
      </c>
      <c r="C129" s="45">
        <v>19.290424999999999</v>
      </c>
      <c r="D129" s="45">
        <v>18.7393</v>
      </c>
    </row>
    <row r="130" spans="1:12" x14ac:dyDescent="0.25">
      <c r="A130" s="40">
        <v>42248</v>
      </c>
      <c r="B130" s="45">
        <v>18.188099999999999</v>
      </c>
      <c r="C130" s="45">
        <v>19.290424999999999</v>
      </c>
      <c r="D130" s="45">
        <v>18.7393</v>
      </c>
    </row>
    <row r="131" spans="1:12" x14ac:dyDescent="0.25">
      <c r="A131" s="40">
        <v>42278</v>
      </c>
      <c r="B131" s="45">
        <v>18.188099999999999</v>
      </c>
      <c r="C131" s="45">
        <v>19.290424999999999</v>
      </c>
      <c r="D131" s="45">
        <v>18.7393</v>
      </c>
    </row>
    <row r="132" spans="1:12" x14ac:dyDescent="0.25">
      <c r="A132" s="40">
        <v>42309</v>
      </c>
      <c r="B132" s="45">
        <v>18.188099999999999</v>
      </c>
      <c r="C132" s="45">
        <v>19.290424999999999</v>
      </c>
      <c r="D132" s="45">
        <v>18.7393</v>
      </c>
    </row>
    <row r="133" spans="1:12" x14ac:dyDescent="0.25">
      <c r="A133" s="40">
        <v>42339</v>
      </c>
      <c r="B133" s="45">
        <v>17.637</v>
      </c>
      <c r="C133" s="45">
        <v>18.7393</v>
      </c>
      <c r="D133" s="45">
        <v>18.188099999999999</v>
      </c>
      <c r="J133" t="s">
        <v>480</v>
      </c>
      <c r="K133" t="s">
        <v>481</v>
      </c>
      <c r="L133" t="s">
        <v>71</v>
      </c>
    </row>
    <row r="134" spans="1:12" x14ac:dyDescent="0.25">
      <c r="A134" s="40">
        <v>42370</v>
      </c>
      <c r="B134" s="45">
        <v>17.637</v>
      </c>
      <c r="C134" s="45">
        <v>18.7393</v>
      </c>
      <c r="D134" s="45">
        <v>18.188099999999999</v>
      </c>
      <c r="I134" s="40">
        <v>41821</v>
      </c>
      <c r="J134" s="45">
        <v>18.739270000000001</v>
      </c>
      <c r="K134" s="45">
        <v>19.290424999999999</v>
      </c>
      <c r="L134" s="45">
        <v>19.014847499999998</v>
      </c>
    </row>
    <row r="135" spans="1:12" x14ac:dyDescent="0.25">
      <c r="A135" s="40">
        <v>42401</v>
      </c>
      <c r="B135" s="45">
        <v>17.637</v>
      </c>
      <c r="C135" s="45">
        <v>18.7393</v>
      </c>
      <c r="D135" s="45">
        <v>18.188099999999999</v>
      </c>
      <c r="I135" s="40">
        <v>41852</v>
      </c>
      <c r="J135" s="45">
        <v>18.739270000000001</v>
      </c>
      <c r="K135" s="45">
        <v>19.290424999999999</v>
      </c>
      <c r="L135" s="45">
        <v>19.014847499999998</v>
      </c>
    </row>
    <row r="136" spans="1:12" x14ac:dyDescent="0.25">
      <c r="A136" s="40">
        <v>42430</v>
      </c>
      <c r="B136" s="45">
        <v>17.637</v>
      </c>
      <c r="C136" s="45">
        <v>18.7393</v>
      </c>
      <c r="D136" s="45">
        <v>18.188099999999999</v>
      </c>
      <c r="I136" s="40">
        <v>41883</v>
      </c>
      <c r="J136" s="45">
        <v>18.739270000000001</v>
      </c>
      <c r="K136" s="45">
        <v>19.290424999999999</v>
      </c>
      <c r="L136" s="45">
        <v>19.014847499999998</v>
      </c>
    </row>
    <row r="137" spans="1:12" x14ac:dyDescent="0.25">
      <c r="I137" s="40">
        <v>41913</v>
      </c>
      <c r="J137" s="45">
        <v>18.739270000000001</v>
      </c>
      <c r="K137" s="45">
        <v>19.290424999999999</v>
      </c>
      <c r="L137" s="45">
        <v>19.014847499999998</v>
      </c>
    </row>
    <row r="138" spans="1:12" x14ac:dyDescent="0.25">
      <c r="I138" s="40">
        <v>41944</v>
      </c>
      <c r="J138" s="45">
        <v>18.739270000000001</v>
      </c>
      <c r="K138" s="45">
        <v>19.290424999999999</v>
      </c>
      <c r="L138" s="45">
        <v>19.014847499999998</v>
      </c>
    </row>
    <row r="139" spans="1:12" x14ac:dyDescent="0.25">
      <c r="I139" s="40">
        <v>41974</v>
      </c>
      <c r="J139" s="45">
        <v>18.739270000000001</v>
      </c>
      <c r="K139" s="45">
        <v>19.290424999999999</v>
      </c>
      <c r="L139" s="45">
        <v>19.014847499999998</v>
      </c>
    </row>
    <row r="140" spans="1:12" x14ac:dyDescent="0.25">
      <c r="I140" s="40">
        <v>42005</v>
      </c>
      <c r="J140" s="45">
        <v>18.739270000000001</v>
      </c>
      <c r="K140" s="45">
        <v>19.290424999999999</v>
      </c>
      <c r="L140" s="45">
        <v>19.014847499999998</v>
      </c>
    </row>
    <row r="141" spans="1:12" x14ac:dyDescent="0.25">
      <c r="I141" s="40">
        <v>42036</v>
      </c>
      <c r="J141" s="45">
        <v>18.739270000000001</v>
      </c>
      <c r="K141" s="45">
        <v>19.290424999999999</v>
      </c>
      <c r="L141" s="45">
        <v>19.014847499999998</v>
      </c>
    </row>
    <row r="142" spans="1:12" x14ac:dyDescent="0.25">
      <c r="I142" s="40">
        <v>42064</v>
      </c>
      <c r="J142" s="45">
        <v>18.739270000000001</v>
      </c>
      <c r="K142" s="45">
        <v>19.290424999999999</v>
      </c>
      <c r="L142" s="45">
        <v>19.014847499999998</v>
      </c>
    </row>
    <row r="143" spans="1:12" x14ac:dyDescent="0.25">
      <c r="I143" s="40">
        <v>42095</v>
      </c>
      <c r="J143" s="45">
        <v>18.739270000000001</v>
      </c>
      <c r="K143" s="45">
        <v>19.290424999999999</v>
      </c>
      <c r="L143" s="45">
        <v>19.014847499999998</v>
      </c>
    </row>
    <row r="144" spans="1:12" x14ac:dyDescent="0.25">
      <c r="I144" s="40">
        <v>42125</v>
      </c>
      <c r="J144" s="45">
        <v>18.739270000000001</v>
      </c>
      <c r="K144" s="45">
        <v>19.290424999999999</v>
      </c>
      <c r="L144" s="45">
        <v>19.014847499999998</v>
      </c>
    </row>
    <row r="145" spans="9:12" x14ac:dyDescent="0.25">
      <c r="I145" s="40">
        <v>42156</v>
      </c>
      <c r="J145" s="45">
        <v>18.739270000000001</v>
      </c>
      <c r="K145" s="45">
        <v>19.290424999999999</v>
      </c>
      <c r="L145" s="45">
        <v>19.014847499999998</v>
      </c>
    </row>
    <row r="146" spans="9:12" x14ac:dyDescent="0.25">
      <c r="I146" s="40">
        <v>42186</v>
      </c>
      <c r="J146" s="45">
        <v>18.739270000000001</v>
      </c>
      <c r="K146" s="45">
        <v>19.290424999999999</v>
      </c>
      <c r="L146" s="45">
        <v>19.014847499999998</v>
      </c>
    </row>
    <row r="147" spans="9:12" x14ac:dyDescent="0.25">
      <c r="I147" s="40">
        <v>42217</v>
      </c>
      <c r="J147" s="45">
        <v>18.188099999999999</v>
      </c>
      <c r="K147" s="45">
        <v>19.290424999999999</v>
      </c>
      <c r="L147" s="45">
        <v>18.7393</v>
      </c>
    </row>
    <row r="148" spans="9:12" x14ac:dyDescent="0.25">
      <c r="I148" s="40">
        <v>42248</v>
      </c>
      <c r="J148" s="45">
        <v>18.188099999999999</v>
      </c>
      <c r="K148" s="45">
        <v>19.290424999999999</v>
      </c>
      <c r="L148" s="45">
        <v>18.7393</v>
      </c>
    </row>
    <row r="149" spans="9:12" x14ac:dyDescent="0.25">
      <c r="I149" s="40">
        <v>42278</v>
      </c>
      <c r="J149" s="45">
        <v>18.188099999999999</v>
      </c>
      <c r="K149" s="45">
        <v>19.290424999999999</v>
      </c>
      <c r="L149" s="45">
        <v>18.7393</v>
      </c>
    </row>
    <row r="150" spans="9:12" x14ac:dyDescent="0.25">
      <c r="I150" s="40">
        <v>42309</v>
      </c>
      <c r="J150" s="45">
        <v>18.188099999999999</v>
      </c>
      <c r="K150" s="45">
        <v>19.290424999999999</v>
      </c>
      <c r="L150" s="45">
        <v>18.7393</v>
      </c>
    </row>
    <row r="151" spans="9:12" x14ac:dyDescent="0.25">
      <c r="I151" s="40">
        <v>42339</v>
      </c>
      <c r="J151" s="45">
        <v>17.637</v>
      </c>
      <c r="K151" s="45">
        <v>18.7393</v>
      </c>
      <c r="L151" s="45">
        <v>18.188099999999999</v>
      </c>
    </row>
    <row r="152" spans="9:12" x14ac:dyDescent="0.25">
      <c r="I152" s="40">
        <v>42370</v>
      </c>
      <c r="J152" s="45">
        <v>17.637</v>
      </c>
      <c r="K152" s="45">
        <v>18.7393</v>
      </c>
      <c r="L152" s="45">
        <v>18.188099999999999</v>
      </c>
    </row>
    <row r="153" spans="9:12" x14ac:dyDescent="0.25">
      <c r="I153" s="40">
        <v>42401</v>
      </c>
      <c r="J153" s="45">
        <v>17.637</v>
      </c>
      <c r="K153" s="45">
        <v>18.7393</v>
      </c>
      <c r="L153" s="45">
        <v>18.188099999999999</v>
      </c>
    </row>
    <row r="154" spans="9:12" x14ac:dyDescent="0.25">
      <c r="I154" s="40">
        <v>42430</v>
      </c>
      <c r="J154" s="45">
        <v>17.637</v>
      </c>
      <c r="K154" s="45">
        <v>18.7393</v>
      </c>
      <c r="L154" s="45">
        <v>18.188099999999999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opLeftCell="A164" workbookViewId="0">
      <selection activeCell="D180" sqref="D180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  <row r="150" spans="1:4" x14ac:dyDescent="0.25">
      <c r="A150" s="32">
        <v>41730</v>
      </c>
      <c r="B150" s="37">
        <v>5.2359999999999998</v>
      </c>
      <c r="C150" s="37">
        <v>5.6768999999999998</v>
      </c>
      <c r="D150" s="37">
        <v>5.4564000000000004</v>
      </c>
    </row>
    <row r="151" spans="1:4" x14ac:dyDescent="0.25">
      <c r="A151" s="32">
        <v>41760</v>
      </c>
      <c r="B151" s="37">
        <v>5.9303999999999997</v>
      </c>
      <c r="C151" s="37">
        <v>6.1950000000000003</v>
      </c>
      <c r="D151" s="37">
        <v>6.0627000000000004</v>
      </c>
    </row>
    <row r="152" spans="1:4" x14ac:dyDescent="0.25">
      <c r="A152" s="32">
        <v>41791</v>
      </c>
      <c r="B152" s="37">
        <v>6.4760999999999997</v>
      </c>
      <c r="C152" s="37">
        <v>6.6414</v>
      </c>
      <c r="D152" s="37">
        <v>6.5587</v>
      </c>
    </row>
    <row r="153" spans="1:4" x14ac:dyDescent="0.25">
      <c r="A153" s="32">
        <v>41821</v>
      </c>
      <c r="B153" s="37">
        <v>6.6138599999999999</v>
      </c>
      <c r="C153" s="37">
        <v>6.8343220000000002</v>
      </c>
      <c r="D153" s="37">
        <v>6.7240909999999996</v>
      </c>
    </row>
    <row r="154" spans="1:4" x14ac:dyDescent="0.25">
      <c r="A154" s="32">
        <v>41852</v>
      </c>
      <c r="B154" s="37">
        <v>6.6138599999999999</v>
      </c>
      <c r="C154" s="37">
        <v>6.8343220000000002</v>
      </c>
      <c r="D154" s="37">
        <v>6.7240909999999996</v>
      </c>
    </row>
    <row r="155" spans="1:4" x14ac:dyDescent="0.25">
      <c r="A155" s="32">
        <v>41883</v>
      </c>
      <c r="B155" s="37">
        <v>6.6138599999999999</v>
      </c>
      <c r="C155" s="37">
        <v>6.8343220000000002</v>
      </c>
      <c r="D155" s="37">
        <v>6.7240909999999996</v>
      </c>
    </row>
    <row r="156" spans="1:4" x14ac:dyDescent="0.25">
      <c r="A156" s="32">
        <v>41913</v>
      </c>
      <c r="B156" s="37">
        <v>6.6138599999999999</v>
      </c>
      <c r="C156" s="37">
        <v>6.8343220000000002</v>
      </c>
      <c r="D156" s="37">
        <v>6.7240909999999996</v>
      </c>
    </row>
    <row r="157" spans="1:4" x14ac:dyDescent="0.25">
      <c r="A157" s="32">
        <v>41944</v>
      </c>
      <c r="B157" s="37">
        <v>6.6138599999999999</v>
      </c>
      <c r="C157" s="37">
        <v>6.8343220000000002</v>
      </c>
      <c r="D157" s="37">
        <v>6.7240909999999996</v>
      </c>
    </row>
    <row r="158" spans="1:4" x14ac:dyDescent="0.25">
      <c r="A158" s="32">
        <v>41974</v>
      </c>
      <c r="B158" s="37">
        <v>6.6138599999999999</v>
      </c>
      <c r="C158" s="37">
        <v>6.8343220000000002</v>
      </c>
      <c r="D158" s="37">
        <v>6.7240909999999996</v>
      </c>
    </row>
    <row r="159" spans="1:4" x14ac:dyDescent="0.25">
      <c r="A159" s="32">
        <v>42005</v>
      </c>
      <c r="B159" s="37">
        <v>6.6138599999999999</v>
      </c>
      <c r="C159" s="37">
        <v>6.8343220000000002</v>
      </c>
      <c r="D159" s="37">
        <v>6.7240909999999996</v>
      </c>
    </row>
    <row r="160" spans="1:4" x14ac:dyDescent="0.25">
      <c r="A160" s="32">
        <v>42036</v>
      </c>
      <c r="B160" s="37">
        <v>6.6138599999999999</v>
      </c>
      <c r="C160" s="37">
        <v>6.8619000000000003</v>
      </c>
      <c r="D160" s="37">
        <v>6.7378999999999998</v>
      </c>
    </row>
    <row r="161" spans="1:4" x14ac:dyDescent="0.25">
      <c r="A161" s="32">
        <v>42064</v>
      </c>
      <c r="B161" s="37">
        <v>6.6138599999999999</v>
      </c>
      <c r="C161" s="37">
        <v>6.9721000000000002</v>
      </c>
      <c r="D161" s="37">
        <v>6.7930000000000001</v>
      </c>
    </row>
    <row r="162" spans="1:4" x14ac:dyDescent="0.25">
      <c r="A162" s="32">
        <v>42095</v>
      </c>
      <c r="B162" s="37">
        <v>6.6138599999999999</v>
      </c>
      <c r="C162" s="37">
        <v>7.0548000000000002</v>
      </c>
      <c r="D162" s="37">
        <v>6.8342999999999998</v>
      </c>
    </row>
    <row r="163" spans="1:4" x14ac:dyDescent="0.25">
      <c r="A163" s="32">
        <v>42125</v>
      </c>
      <c r="B163" s="37">
        <v>6.6138599999999999</v>
      </c>
      <c r="C163" s="37">
        <v>7.0548000000000002</v>
      </c>
      <c r="D163" s="37">
        <v>6.8342999999999998</v>
      </c>
    </row>
    <row r="164" spans="1:4" x14ac:dyDescent="0.25">
      <c r="A164" s="32">
        <v>42156</v>
      </c>
      <c r="B164" s="37">
        <v>6.9446000000000003</v>
      </c>
      <c r="C164" s="37">
        <v>7.1925999999999997</v>
      </c>
      <c r="D164" s="37">
        <v>7.0686</v>
      </c>
    </row>
    <row r="165" spans="1:4" x14ac:dyDescent="0.25">
      <c r="A165" s="32">
        <v>42186</v>
      </c>
      <c r="B165" s="37">
        <v>7.1429999999999998</v>
      </c>
      <c r="C165" s="37">
        <v>7.3634000000000004</v>
      </c>
      <c r="D165" s="37">
        <v>7.2531999999999996</v>
      </c>
    </row>
    <row r="166" spans="1:4" x14ac:dyDescent="0.25">
      <c r="A166" s="32">
        <v>42217</v>
      </c>
      <c r="B166" s="37">
        <v>7.165</v>
      </c>
      <c r="C166" s="37">
        <v>7.3855000000000004</v>
      </c>
      <c r="D166" s="37">
        <v>7.2751999999999999</v>
      </c>
    </row>
    <row r="167" spans="1:4" x14ac:dyDescent="0.25">
      <c r="A167" s="32">
        <v>42248</v>
      </c>
      <c r="B167" s="37">
        <v>7.165</v>
      </c>
      <c r="C167" s="37">
        <v>7.3855000000000004</v>
      </c>
      <c r="D167" s="37">
        <v>7.2751999999999999</v>
      </c>
    </row>
    <row r="168" spans="1:4" x14ac:dyDescent="0.25">
      <c r="A168" s="32">
        <v>42278</v>
      </c>
      <c r="B168" s="37">
        <v>7.1208999999999998</v>
      </c>
      <c r="C168" s="37">
        <v>7.3414000000000001</v>
      </c>
      <c r="D168" s="37">
        <v>7.2312000000000003</v>
      </c>
    </row>
    <row r="169" spans="1:4" x14ac:dyDescent="0.25">
      <c r="A169" s="32">
        <v>42309</v>
      </c>
      <c r="B169" s="37">
        <v>6.9446000000000003</v>
      </c>
      <c r="C169" s="37">
        <v>7.165</v>
      </c>
      <c r="D169" s="37">
        <v>7.0548000000000002</v>
      </c>
    </row>
    <row r="170" spans="1:4" x14ac:dyDescent="0.25">
      <c r="A170" s="32">
        <v>42339</v>
      </c>
      <c r="B170" s="37">
        <v>6.9446000000000003</v>
      </c>
      <c r="C170" s="37">
        <v>7.165</v>
      </c>
      <c r="D170" s="37">
        <v>7.0548000000000002</v>
      </c>
    </row>
    <row r="171" spans="1:4" x14ac:dyDescent="0.25">
      <c r="A171" s="32">
        <v>42370</v>
      </c>
      <c r="B171" s="37">
        <v>6.5862999999999996</v>
      </c>
      <c r="C171" s="37">
        <v>6.8068</v>
      </c>
      <c r="D171" s="37">
        <v>6.6965000000000003</v>
      </c>
    </row>
    <row r="172" spans="1:4" x14ac:dyDescent="0.25">
      <c r="A172" s="32">
        <v>42401</v>
      </c>
      <c r="B172" s="37">
        <v>6.3658000000000001</v>
      </c>
      <c r="C172" s="37">
        <v>6.6139000000000001</v>
      </c>
      <c r="D172" s="37">
        <v>6.4898999999999996</v>
      </c>
    </row>
    <row r="173" spans="1:4" x14ac:dyDescent="0.25">
      <c r="A173" s="32">
        <v>42430</v>
      </c>
      <c r="B173" s="37">
        <v>5.8643000000000001</v>
      </c>
      <c r="C173" s="37">
        <v>6.3052000000000001</v>
      </c>
      <c r="D173" s="37">
        <v>6.0848000000000004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82" zoomScaleNormal="100" workbookViewId="0">
      <selection activeCell="F101" sqref="F101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  <row r="153" spans="1:4" ht="15.75" thickBot="1" x14ac:dyDescent="0.3">
      <c r="A153" s="6">
        <v>41730</v>
      </c>
      <c r="B153" s="39">
        <v>3.0589</v>
      </c>
      <c r="C153" s="39">
        <v>3.4171999999999998</v>
      </c>
      <c r="D153" s="39">
        <v>3.238</v>
      </c>
    </row>
    <row r="154" spans="1:4" ht="15.75" thickBot="1" x14ac:dyDescent="0.3">
      <c r="A154" s="6">
        <v>41760</v>
      </c>
      <c r="B154" s="39">
        <v>3.4832999999999998</v>
      </c>
      <c r="C154" s="39">
        <v>3.7698999999999998</v>
      </c>
      <c r="D154" s="39">
        <v>3.6265999999999998</v>
      </c>
    </row>
    <row r="155" spans="1:4" ht="15.75" thickBot="1" x14ac:dyDescent="0.3">
      <c r="A155" s="6">
        <v>41791</v>
      </c>
      <c r="B155" s="39">
        <v>3.6926999999999999</v>
      </c>
      <c r="C155" s="39">
        <v>3.8856000000000002</v>
      </c>
      <c r="D155" s="39">
        <v>3.7892000000000001</v>
      </c>
    </row>
    <row r="156" spans="1:4" ht="15.75" thickBot="1" x14ac:dyDescent="0.3">
      <c r="A156" s="6">
        <v>41821</v>
      </c>
      <c r="B156" s="39">
        <v>3.7478539999999998</v>
      </c>
      <c r="C156" s="39">
        <v>3.9683160000000002</v>
      </c>
      <c r="D156" s="39">
        <v>3.858085</v>
      </c>
    </row>
    <row r="157" spans="1:4" ht="15.75" thickBot="1" x14ac:dyDescent="0.3">
      <c r="A157" s="6">
        <v>41852</v>
      </c>
      <c r="B157" s="39">
        <v>3.7478539999999998</v>
      </c>
      <c r="C157" s="39">
        <v>3.9683160000000002</v>
      </c>
      <c r="D157" s="39">
        <v>3.858085</v>
      </c>
    </row>
    <row r="158" spans="1:4" ht="15.75" thickBot="1" x14ac:dyDescent="0.3">
      <c r="A158" s="6">
        <v>41883</v>
      </c>
      <c r="B158" s="39">
        <v>3.77541175</v>
      </c>
      <c r="C158" s="39">
        <v>3.9683160000000002</v>
      </c>
      <c r="D158" s="39">
        <v>3.8718638749999998</v>
      </c>
    </row>
    <row r="159" spans="1:4" ht="15.75" thickBot="1" x14ac:dyDescent="0.3">
      <c r="A159" s="6">
        <v>41913</v>
      </c>
      <c r="B159" s="39">
        <v>3.858085</v>
      </c>
      <c r="C159" s="39">
        <v>3.9683160000000002</v>
      </c>
      <c r="D159" s="39">
        <v>3.9132004999999999</v>
      </c>
    </row>
    <row r="160" spans="1:4" ht="15.75" thickBot="1" x14ac:dyDescent="0.3">
      <c r="A160" s="6">
        <v>41944</v>
      </c>
      <c r="B160" s="39">
        <v>3.9683160000000002</v>
      </c>
      <c r="C160" s="39">
        <v>4.0785470000000004</v>
      </c>
      <c r="D160" s="39">
        <v>4.0234315</v>
      </c>
    </row>
    <row r="161" spans="1:4" ht="15.75" thickBot="1" x14ac:dyDescent="0.3">
      <c r="A161" s="6">
        <v>41974</v>
      </c>
      <c r="B161" s="39">
        <v>3.9683160000000002</v>
      </c>
      <c r="C161" s="39">
        <v>4.1887780000000001</v>
      </c>
      <c r="D161" s="39">
        <v>4.0785470000000004</v>
      </c>
    </row>
    <row r="162" spans="1:4" ht="15.75" thickBot="1" x14ac:dyDescent="0.3">
      <c r="A162" s="6">
        <v>42005</v>
      </c>
      <c r="B162" s="39">
        <v>3.9683160000000002</v>
      </c>
      <c r="C162" s="39">
        <v>4.1887780000000001</v>
      </c>
      <c r="D162" s="39">
        <v>4.0785</v>
      </c>
    </row>
    <row r="163" spans="1:4" ht="15.75" thickBot="1" x14ac:dyDescent="0.3">
      <c r="A163" s="6">
        <v>42036</v>
      </c>
      <c r="B163" s="39">
        <v>4.0510000000000002</v>
      </c>
      <c r="C163" s="39">
        <v>4.2439</v>
      </c>
      <c r="D163" s="39">
        <v>4.1474000000000002</v>
      </c>
    </row>
    <row r="164" spans="1:4" ht="15.75" thickBot="1" x14ac:dyDescent="0.3">
      <c r="A164" s="6">
        <v>42064</v>
      </c>
      <c r="B164" s="39">
        <v>4.1887999999999996</v>
      </c>
      <c r="C164" s="39">
        <v>4.3540999999999999</v>
      </c>
      <c r="D164" s="39">
        <v>4.2714999999999996</v>
      </c>
    </row>
    <row r="165" spans="1:4" ht="15.75" thickBot="1" x14ac:dyDescent="0.3">
      <c r="A165" s="6">
        <v>42095</v>
      </c>
      <c r="B165" s="39">
        <v>4.1887999999999996</v>
      </c>
      <c r="C165" s="39">
        <v>4.4092000000000002</v>
      </c>
      <c r="D165" s="39">
        <v>4.2990000000000004</v>
      </c>
    </row>
    <row r="166" spans="1:4" ht="15.75" thickBot="1" x14ac:dyDescent="0.3">
      <c r="A166" s="6">
        <v>42125</v>
      </c>
      <c r="B166" s="39">
        <v>4.1879999999999997</v>
      </c>
      <c r="C166" s="39">
        <v>4.4092000000000002</v>
      </c>
      <c r="D166" s="39">
        <v>4.2990000000000004</v>
      </c>
    </row>
    <row r="167" spans="1:4" ht="15.75" thickBot="1" x14ac:dyDescent="0.3">
      <c r="A167" s="6">
        <v>42156</v>
      </c>
      <c r="B167" s="39">
        <v>4.4092000000000002</v>
      </c>
      <c r="C167" s="39">
        <v>4.6573000000000002</v>
      </c>
      <c r="D167" s="39">
        <v>4.5331999999999999</v>
      </c>
    </row>
    <row r="168" spans="1:4" ht="15.75" thickBot="1" x14ac:dyDescent="0.3">
      <c r="A168" s="6">
        <v>42186</v>
      </c>
      <c r="B168" s="39">
        <v>4.6077000000000004</v>
      </c>
      <c r="C168" s="39">
        <v>4.8281000000000001</v>
      </c>
      <c r="D168" s="39">
        <v>4.7179000000000002</v>
      </c>
    </row>
    <row r="169" spans="1:4" ht="15.75" thickBot="1" x14ac:dyDescent="0.3">
      <c r="A169" s="6">
        <v>42217</v>
      </c>
      <c r="B169" s="39">
        <v>4.6296999999999997</v>
      </c>
      <c r="C169" s="39">
        <v>4.8502000000000001</v>
      </c>
      <c r="D169" s="39">
        <v>4.7398999999999996</v>
      </c>
    </row>
    <row r="170" spans="1:4" ht="15.75" thickBot="1" x14ac:dyDescent="0.3">
      <c r="A170" s="6">
        <v>42248</v>
      </c>
      <c r="B170" s="39">
        <v>4.6848000000000001</v>
      </c>
      <c r="C170" s="39">
        <v>4.9053000000000004</v>
      </c>
      <c r="D170" s="39">
        <v>4.7949999999999999</v>
      </c>
    </row>
    <row r="171" spans="1:4" ht="15.75" thickBot="1" x14ac:dyDescent="0.3">
      <c r="A171" s="6">
        <v>42278</v>
      </c>
      <c r="B171" s="39">
        <v>4.6296999999999997</v>
      </c>
      <c r="C171" s="39">
        <v>4.8502000000000001</v>
      </c>
      <c r="D171" s="39">
        <v>4.7398999999999996</v>
      </c>
    </row>
    <row r="172" spans="1:4" ht="15.75" thickBot="1" x14ac:dyDescent="0.3">
      <c r="A172" s="6">
        <v>42309</v>
      </c>
      <c r="B172" s="39">
        <v>4.4092000000000002</v>
      </c>
      <c r="C172" s="39">
        <v>4.6296999999999997</v>
      </c>
      <c r="D172" s="39">
        <v>4.5194999999999999</v>
      </c>
    </row>
    <row r="173" spans="1:4" ht="15.75" thickBot="1" x14ac:dyDescent="0.3">
      <c r="A173" s="6">
        <v>42339</v>
      </c>
      <c r="B173" s="39">
        <v>4.2107999999999999</v>
      </c>
      <c r="C173" s="39">
        <v>4.4313000000000002</v>
      </c>
      <c r="D173" s="39">
        <v>4.3211000000000004</v>
      </c>
    </row>
    <row r="174" spans="1:4" ht="15.75" thickBot="1" x14ac:dyDescent="0.3">
      <c r="A174" s="6">
        <v>42370</v>
      </c>
      <c r="B174" s="39">
        <v>3.6375999999999999</v>
      </c>
      <c r="C174" s="39">
        <v>3.8580999999999999</v>
      </c>
      <c r="D174" s="39">
        <v>3.7479</v>
      </c>
    </row>
    <row r="175" spans="1:4" ht="15.75" thickBot="1" x14ac:dyDescent="0.3">
      <c r="A175" s="6">
        <v>42401</v>
      </c>
      <c r="B175" s="39">
        <v>3.4723000000000002</v>
      </c>
      <c r="C175" s="39">
        <v>3.7479</v>
      </c>
      <c r="D175" s="39">
        <v>3.6101000000000001</v>
      </c>
    </row>
    <row r="176" spans="1:4" ht="15.75" thickBot="1" x14ac:dyDescent="0.3">
      <c r="A176" s="6">
        <v>42430</v>
      </c>
      <c r="B176" s="39">
        <v>3.1305999999999998</v>
      </c>
      <c r="C176" s="39">
        <v>3.3950999999999998</v>
      </c>
      <c r="D176" s="39">
        <v>3.2627999999999999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opLeftCell="A94" workbookViewId="0">
      <selection activeCell="G112" sqref="G112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  <row r="85" spans="1:4" ht="15.75" thickBot="1" x14ac:dyDescent="0.3">
      <c r="A85" s="6">
        <v>41730</v>
      </c>
      <c r="B85" s="7">
        <v>9.75</v>
      </c>
      <c r="C85" s="7">
        <v>10.5</v>
      </c>
      <c r="D85" s="8">
        <v>10.125</v>
      </c>
    </row>
    <row r="86" spans="1:4" ht="15.75" thickBot="1" x14ac:dyDescent="0.3">
      <c r="A86" s="6">
        <v>41760</v>
      </c>
      <c r="B86" s="7">
        <v>9.75</v>
      </c>
      <c r="C86" s="7">
        <v>10.5</v>
      </c>
      <c r="D86" s="8">
        <v>10.125</v>
      </c>
    </row>
    <row r="87" spans="1:4" ht="15.75" thickBot="1" x14ac:dyDescent="0.3">
      <c r="A87" s="6">
        <v>41791</v>
      </c>
      <c r="B87" s="7">
        <v>9.5</v>
      </c>
      <c r="C87" s="7">
        <v>10.4</v>
      </c>
      <c r="D87" s="8">
        <v>9.9499999999999993</v>
      </c>
    </row>
    <row r="88" spans="1:4" ht="15.75" thickBot="1" x14ac:dyDescent="0.3">
      <c r="A88" s="6">
        <v>41821</v>
      </c>
      <c r="B88" s="7">
        <v>9.5</v>
      </c>
      <c r="C88" s="7">
        <v>10.4</v>
      </c>
      <c r="D88" s="8">
        <v>9.9499999999999993</v>
      </c>
    </row>
    <row r="89" spans="1:4" ht="15.75" thickBot="1" x14ac:dyDescent="0.3">
      <c r="A89" s="6">
        <v>41852</v>
      </c>
      <c r="B89" s="7">
        <v>9.5</v>
      </c>
      <c r="C89" s="7">
        <v>10.4</v>
      </c>
      <c r="D89" s="8">
        <v>9.9499999999999993</v>
      </c>
    </row>
    <row r="90" spans="1:4" ht="15.75" thickBot="1" x14ac:dyDescent="0.3">
      <c r="A90" s="6">
        <v>41883</v>
      </c>
      <c r="B90" s="7">
        <v>9.5</v>
      </c>
      <c r="C90" s="7">
        <v>10.199999999999999</v>
      </c>
      <c r="D90" s="8">
        <v>9.85</v>
      </c>
    </row>
    <row r="91" spans="1:4" ht="15.75" thickBot="1" x14ac:dyDescent="0.3">
      <c r="A91" s="6">
        <v>41913</v>
      </c>
      <c r="B91" s="7">
        <v>9.5</v>
      </c>
      <c r="C91" s="7">
        <v>10.199999999999999</v>
      </c>
      <c r="D91" s="8">
        <v>9.85</v>
      </c>
    </row>
    <row r="92" spans="1:4" ht="15.75" thickBot="1" x14ac:dyDescent="0.3">
      <c r="A92" s="6">
        <v>41944</v>
      </c>
      <c r="B92" s="7">
        <v>9.5</v>
      </c>
      <c r="C92" s="7">
        <v>10.199999999999999</v>
      </c>
      <c r="D92" s="8">
        <v>9.85</v>
      </c>
    </row>
    <row r="93" spans="1:4" ht="15.75" thickBot="1" x14ac:dyDescent="0.3">
      <c r="A93" s="6">
        <v>41974</v>
      </c>
      <c r="B93" s="7">
        <v>9.5</v>
      </c>
      <c r="C93" s="7">
        <v>10.199999999999999</v>
      </c>
      <c r="D93" s="8">
        <v>9.85</v>
      </c>
    </row>
    <row r="94" spans="1:4" ht="15.75" thickBot="1" x14ac:dyDescent="0.3">
      <c r="A94" s="6">
        <v>42005</v>
      </c>
      <c r="B94" s="7">
        <v>9.5</v>
      </c>
      <c r="C94" s="7">
        <v>10.199999999999999</v>
      </c>
      <c r="D94" s="8">
        <v>9.85</v>
      </c>
    </row>
    <row r="95" spans="1:4" ht="15.75" thickBot="1" x14ac:dyDescent="0.3">
      <c r="A95" s="6">
        <v>42036</v>
      </c>
      <c r="B95" s="7">
        <v>9.3000000000000007</v>
      </c>
      <c r="C95" s="7">
        <v>9.8000000000000007</v>
      </c>
      <c r="D95" s="8">
        <v>9.5500000000000007</v>
      </c>
    </row>
    <row r="96" spans="1:4" ht="15.75" thickBot="1" x14ac:dyDescent="0.3">
      <c r="A96" s="6">
        <v>42064</v>
      </c>
      <c r="B96" s="7">
        <v>9.1</v>
      </c>
      <c r="C96" s="7">
        <v>9.6999999999999993</v>
      </c>
      <c r="D96" s="8">
        <v>9.4</v>
      </c>
    </row>
    <row r="97" spans="1:4" ht="15.75" thickBot="1" x14ac:dyDescent="0.3">
      <c r="A97" s="6">
        <v>42095</v>
      </c>
      <c r="B97" s="7">
        <v>9</v>
      </c>
      <c r="C97" s="7">
        <v>9.6</v>
      </c>
      <c r="D97" s="8">
        <v>9.3000000000000007</v>
      </c>
    </row>
    <row r="98" spans="1:4" ht="15.75" thickBot="1" x14ac:dyDescent="0.3">
      <c r="A98" s="6">
        <v>42125</v>
      </c>
      <c r="B98" s="7">
        <v>9</v>
      </c>
      <c r="C98" s="7">
        <v>9.5</v>
      </c>
      <c r="D98" s="8">
        <v>9.25</v>
      </c>
    </row>
    <row r="99" spans="1:4" ht="15.75" thickBot="1" x14ac:dyDescent="0.3">
      <c r="A99" s="6">
        <v>42156</v>
      </c>
      <c r="B99" s="7">
        <v>9</v>
      </c>
      <c r="C99" s="7">
        <v>9.5</v>
      </c>
      <c r="D99" s="8">
        <v>9.25</v>
      </c>
    </row>
    <row r="100" spans="1:4" ht="15.75" thickBot="1" x14ac:dyDescent="0.3">
      <c r="A100" s="6">
        <v>42186</v>
      </c>
      <c r="B100" s="7">
        <v>8.9</v>
      </c>
      <c r="C100" s="7">
        <v>9.4</v>
      </c>
      <c r="D100" s="8">
        <v>9.15</v>
      </c>
    </row>
    <row r="101" spans="1:4" ht="15.75" thickBot="1" x14ac:dyDescent="0.3">
      <c r="A101" s="6">
        <v>42217</v>
      </c>
      <c r="B101" s="7">
        <v>8.9</v>
      </c>
      <c r="C101" s="7">
        <v>9.4</v>
      </c>
      <c r="D101" s="8">
        <v>9.15</v>
      </c>
    </row>
    <row r="102" spans="1:4" ht="15.75" thickBot="1" x14ac:dyDescent="0.3">
      <c r="A102" s="6">
        <v>42248</v>
      </c>
      <c r="B102" s="7">
        <v>8.9</v>
      </c>
      <c r="C102" s="7">
        <v>9.4</v>
      </c>
      <c r="D102" s="8">
        <v>9.15</v>
      </c>
    </row>
    <row r="103" spans="1:4" ht="15.75" thickBot="1" x14ac:dyDescent="0.3">
      <c r="A103" s="6">
        <v>42278</v>
      </c>
      <c r="B103" s="7">
        <v>8.8000000000000007</v>
      </c>
      <c r="C103" s="7">
        <v>9.3000000000000007</v>
      </c>
      <c r="D103" s="8">
        <v>9.0500000000000007</v>
      </c>
    </row>
    <row r="104" spans="1:4" ht="15.75" thickBot="1" x14ac:dyDescent="0.3">
      <c r="A104" s="6">
        <v>42309</v>
      </c>
      <c r="B104" s="7">
        <v>8.8000000000000007</v>
      </c>
      <c r="C104" s="7">
        <v>9.3000000000000007</v>
      </c>
      <c r="D104" s="8">
        <v>9.0500000000000007</v>
      </c>
    </row>
    <row r="105" spans="1:4" ht="15.75" thickBot="1" x14ac:dyDescent="0.3">
      <c r="A105" s="6">
        <v>42339</v>
      </c>
      <c r="B105" s="7">
        <v>8.8000000000000007</v>
      </c>
      <c r="C105" s="7">
        <v>9.3000000000000007</v>
      </c>
      <c r="D105" s="8">
        <v>9.0500000000000007</v>
      </c>
    </row>
    <row r="106" spans="1:4" ht="15.75" thickBot="1" x14ac:dyDescent="0.3">
      <c r="A106" s="6">
        <v>42370</v>
      </c>
      <c r="B106" s="7">
        <v>8.6999999999999993</v>
      </c>
      <c r="C106" s="7">
        <v>9.15</v>
      </c>
      <c r="D106" s="8">
        <v>8.9250000000000007</v>
      </c>
    </row>
    <row r="107" spans="1:4" ht="15.75" thickBot="1" x14ac:dyDescent="0.3">
      <c r="A107" s="6">
        <v>42401</v>
      </c>
      <c r="B107" s="7">
        <v>8.6</v>
      </c>
      <c r="C107" s="7">
        <v>9</v>
      </c>
      <c r="D107" s="8">
        <v>8.8000000000000007</v>
      </c>
    </row>
    <row r="108" spans="1:4" ht="15.75" thickBot="1" x14ac:dyDescent="0.3">
      <c r="A108" s="6">
        <v>42430</v>
      </c>
      <c r="B108" s="7">
        <v>8.5</v>
      </c>
      <c r="C108" s="7">
        <v>8.8000000000000007</v>
      </c>
      <c r="D108" s="8">
        <v>8.65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opLeftCell="A43" workbookViewId="0">
      <selection activeCell="F151" sqref="F151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  <row r="133" spans="1:4" ht="15.75" thickBot="1" x14ac:dyDescent="0.3">
      <c r="A133" s="6">
        <v>41730</v>
      </c>
      <c r="B133" s="39">
        <v>6.2831999999999999</v>
      </c>
      <c r="C133" s="39">
        <v>6.5312000000000001</v>
      </c>
      <c r="D133" s="39">
        <v>6.4071999999999996</v>
      </c>
    </row>
    <row r="134" spans="1:4" ht="15.75" thickBot="1" x14ac:dyDescent="0.3">
      <c r="A134" s="6">
        <v>41760</v>
      </c>
      <c r="B134" s="39">
        <v>6.4154</v>
      </c>
      <c r="C134" s="39">
        <v>6.5697999999999999</v>
      </c>
      <c r="D134" s="39">
        <v>6.4926000000000004</v>
      </c>
    </row>
    <row r="135" spans="1:4" ht="15.75" thickBot="1" x14ac:dyDescent="0.3">
      <c r="A135" s="6">
        <v>41791</v>
      </c>
      <c r="B135" s="39">
        <v>6.5035999999999996</v>
      </c>
      <c r="C135" s="39">
        <v>6.7241</v>
      </c>
      <c r="D135" s="39">
        <v>6.6139000000000001</v>
      </c>
    </row>
    <row r="136" spans="1:4" ht="15.75" thickBot="1" x14ac:dyDescent="0.3">
      <c r="A136" s="6">
        <v>41821</v>
      </c>
      <c r="B136" s="39">
        <v>6.4209557500000001</v>
      </c>
      <c r="C136" s="39">
        <v>6.6414177499999996</v>
      </c>
      <c r="D136" s="39">
        <v>6.5311867499999998</v>
      </c>
    </row>
    <row r="137" spans="1:4" ht="15.75" thickBot="1" x14ac:dyDescent="0.3">
      <c r="A137" s="6">
        <v>41852</v>
      </c>
      <c r="B137" s="39">
        <v>6.3933980000000004</v>
      </c>
      <c r="C137" s="39">
        <v>6.6138599999999999</v>
      </c>
      <c r="D137" s="39">
        <v>6.5036290000000001</v>
      </c>
    </row>
    <row r="138" spans="1:4" ht="15.75" thickBot="1" x14ac:dyDescent="0.3">
      <c r="A138" s="6">
        <v>41883</v>
      </c>
      <c r="B138" s="39">
        <v>6.3933980000000004</v>
      </c>
      <c r="C138" s="39">
        <v>6.5036290000000001</v>
      </c>
      <c r="D138" s="39">
        <v>6.4485134999999998</v>
      </c>
    </row>
    <row r="139" spans="1:4" ht="15.75" thickBot="1" x14ac:dyDescent="0.3">
      <c r="A139" s="6">
        <v>41913</v>
      </c>
      <c r="B139" s="39">
        <v>6.3933980000000004</v>
      </c>
      <c r="C139" s="39">
        <v>6.5036290000000001</v>
      </c>
      <c r="D139" s="39">
        <v>6.4485134999999998</v>
      </c>
    </row>
    <row r="140" spans="1:4" ht="15.75" thickBot="1" x14ac:dyDescent="0.3">
      <c r="A140" s="6">
        <v>41944</v>
      </c>
      <c r="B140" s="39">
        <v>6.3382825</v>
      </c>
      <c r="C140" s="39">
        <v>6.4595365999999999</v>
      </c>
      <c r="D140" s="39">
        <v>6.3989095499999999</v>
      </c>
    </row>
    <row r="141" spans="1:4" ht="15.75" thickBot="1" x14ac:dyDescent="0.3">
      <c r="A141" s="6">
        <v>41974</v>
      </c>
      <c r="B141" s="39">
        <v>6.2831669999999997</v>
      </c>
      <c r="C141" s="39">
        <v>6.3933980000000004</v>
      </c>
      <c r="D141" s="39">
        <v>6.3382825</v>
      </c>
    </row>
    <row r="142" spans="1:4" ht="15.75" thickBot="1" x14ac:dyDescent="0.3">
      <c r="A142" s="6">
        <v>42005</v>
      </c>
      <c r="B142" s="39">
        <v>6.2831669999999997</v>
      </c>
      <c r="C142" s="39">
        <v>6.3933980000000004</v>
      </c>
      <c r="D142" s="39">
        <v>6.3382825</v>
      </c>
    </row>
    <row r="143" spans="1:4" ht="15.75" thickBot="1" x14ac:dyDescent="0.3">
      <c r="A143" s="6">
        <v>42036</v>
      </c>
      <c r="B143" s="39">
        <v>6.2831669999999997</v>
      </c>
      <c r="C143" s="39">
        <v>6.3933980000000004</v>
      </c>
      <c r="D143" s="39">
        <v>6.3382825</v>
      </c>
    </row>
    <row r="144" spans="1:4" ht="15.75" thickBot="1" x14ac:dyDescent="0.3">
      <c r="A144" s="6">
        <v>42064</v>
      </c>
      <c r="B144" s="39">
        <v>6.2831669999999997</v>
      </c>
      <c r="C144" s="39">
        <v>6.3933980000000004</v>
      </c>
      <c r="D144" s="39">
        <v>6.3382825</v>
      </c>
    </row>
    <row r="145" spans="1:4" ht="15.75" thickBot="1" x14ac:dyDescent="0.3">
      <c r="A145" s="6">
        <v>42095</v>
      </c>
      <c r="B145" s="39">
        <v>5.9524999999999997</v>
      </c>
      <c r="C145" s="39">
        <v>6.0903</v>
      </c>
      <c r="D145" s="39">
        <v>6.0213999999999999</v>
      </c>
    </row>
    <row r="146" spans="1:4" ht="15.75" thickBot="1" x14ac:dyDescent="0.3">
      <c r="A146" s="6">
        <v>42125</v>
      </c>
      <c r="B146" s="39">
        <v>5.6437999999999997</v>
      </c>
      <c r="C146" s="39">
        <v>5.8422000000000001</v>
      </c>
      <c r="D146" s="39">
        <v>5.7430000000000003</v>
      </c>
    </row>
    <row r="147" spans="1:4" ht="15.75" thickBot="1" x14ac:dyDescent="0.3">
      <c r="A147" s="6">
        <v>42156</v>
      </c>
      <c r="B147" s="39">
        <v>5.5391000000000004</v>
      </c>
      <c r="C147" s="39">
        <v>5.7595999999999998</v>
      </c>
      <c r="D147" s="39">
        <v>5.6493000000000002</v>
      </c>
    </row>
    <row r="148" spans="1:4" ht="15.75" thickBot="1" x14ac:dyDescent="0.3">
      <c r="A148" s="6">
        <v>42186</v>
      </c>
      <c r="B148" s="39">
        <v>5.4894999999999996</v>
      </c>
      <c r="C148" s="39">
        <v>5.71</v>
      </c>
      <c r="D148" s="39">
        <v>5.5997000000000003</v>
      </c>
    </row>
    <row r="149" spans="1:4" ht="15.75" thickBot="1" x14ac:dyDescent="0.3">
      <c r="A149" s="6">
        <v>42217</v>
      </c>
      <c r="B149" s="39">
        <v>5.3186</v>
      </c>
      <c r="C149" s="39">
        <v>5.5391000000000004</v>
      </c>
      <c r="D149" s="39">
        <v>5.4288999999999996</v>
      </c>
    </row>
    <row r="150" spans="1:4" ht="15.75" thickBot="1" x14ac:dyDescent="0.3">
      <c r="A150" s="6">
        <v>42248</v>
      </c>
      <c r="B150" s="39">
        <v>4.7949999999999999</v>
      </c>
      <c r="C150" s="39">
        <v>4.9603999999999999</v>
      </c>
      <c r="D150" s="39">
        <v>4.8776999999999999</v>
      </c>
    </row>
    <row r="151" spans="1:4" ht="15.75" thickBot="1" x14ac:dyDescent="0.3">
      <c r="A151" s="6">
        <v>42278</v>
      </c>
      <c r="B151" s="39">
        <v>4.4092000000000002</v>
      </c>
      <c r="C151" s="39">
        <v>4.6077000000000004</v>
      </c>
      <c r="D151" s="39">
        <v>4.5084</v>
      </c>
    </row>
    <row r="152" spans="1:4" ht="15.75" thickBot="1" x14ac:dyDescent="0.3">
      <c r="A152" s="6">
        <v>42309</v>
      </c>
      <c r="B152" s="39">
        <v>3.8250000000000002</v>
      </c>
      <c r="C152" s="39">
        <v>4.0124000000000004</v>
      </c>
      <c r="D152" s="39">
        <v>3.9186999999999999</v>
      </c>
    </row>
    <row r="153" spans="1:4" ht="15.75" thickBot="1" x14ac:dyDescent="0.3">
      <c r="A153" s="6">
        <v>42339</v>
      </c>
      <c r="B153" s="39">
        <v>3.7831000000000001</v>
      </c>
      <c r="C153" s="39">
        <v>3.9329999999999998</v>
      </c>
      <c r="D153" s="39">
        <v>3.8580999999999999</v>
      </c>
    </row>
    <row r="154" spans="1:4" ht="15.75" thickBot="1" x14ac:dyDescent="0.3">
      <c r="A154" s="6">
        <v>42370</v>
      </c>
      <c r="B154" s="39">
        <v>3.6375999999999999</v>
      </c>
      <c r="C154" s="39" t="s">
        <v>479</v>
      </c>
      <c r="D154" s="39">
        <v>3.7892000000000001</v>
      </c>
    </row>
    <row r="155" spans="1:4" ht="15.75" thickBot="1" x14ac:dyDescent="0.3">
      <c r="A155" s="6">
        <v>42401</v>
      </c>
      <c r="B155" s="39">
        <v>3.6375999999999999</v>
      </c>
      <c r="C155" s="39">
        <v>3.9683000000000002</v>
      </c>
      <c r="D155" s="39">
        <v>3.8029999999999999</v>
      </c>
    </row>
    <row r="156" spans="1:4" ht="15.75" thickBot="1" x14ac:dyDescent="0.3">
      <c r="A156" s="6">
        <v>42430</v>
      </c>
      <c r="B156" s="39">
        <v>3.5714999999999999</v>
      </c>
      <c r="C156" s="39">
        <v>3.8580999999999999</v>
      </c>
      <c r="D156" s="39">
        <v>3.7147999999999999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30" workbookViewId="0">
      <selection activeCell="H148" sqref="H148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  <row r="119" spans="1:4" x14ac:dyDescent="0.25">
      <c r="A119" s="9">
        <v>41730</v>
      </c>
      <c r="B119" s="37">
        <v>2.3424</v>
      </c>
      <c r="C119" s="37">
        <v>2.6455000000000002</v>
      </c>
      <c r="D119" s="37">
        <v>2.4940000000000002</v>
      </c>
    </row>
    <row r="120" spans="1:4" x14ac:dyDescent="0.25">
      <c r="A120" s="9">
        <v>41760</v>
      </c>
      <c r="B120" s="37">
        <v>2.4251</v>
      </c>
      <c r="C120" s="37">
        <v>2.6455000000000002</v>
      </c>
      <c r="D120" s="37">
        <v>2.5352999999999999</v>
      </c>
    </row>
    <row r="121" spans="1:4" x14ac:dyDescent="0.25">
      <c r="A121" s="9">
        <v>41791</v>
      </c>
      <c r="B121" s="37">
        <v>2.4251</v>
      </c>
      <c r="C121" s="37">
        <v>2.6455000000000002</v>
      </c>
      <c r="D121" s="37">
        <v>2.5352999999999999</v>
      </c>
    </row>
    <row r="122" spans="1:4" x14ac:dyDescent="0.25">
      <c r="A122" s="9">
        <v>41821</v>
      </c>
      <c r="B122" s="37">
        <v>2.4250820000000002</v>
      </c>
      <c r="C122" s="37">
        <v>2.5628707500000001</v>
      </c>
      <c r="D122" s="37">
        <v>2.4939763749999999</v>
      </c>
    </row>
    <row r="123" spans="1:4" x14ac:dyDescent="0.25">
      <c r="A123" s="9">
        <v>41852</v>
      </c>
      <c r="B123" s="37">
        <v>2.3809895999999999</v>
      </c>
      <c r="C123" s="37">
        <v>2.5353129999999999</v>
      </c>
      <c r="D123" s="37">
        <v>2.4581512999999999</v>
      </c>
    </row>
    <row r="124" spans="1:4" x14ac:dyDescent="0.25">
      <c r="A124" s="9">
        <v>41883</v>
      </c>
      <c r="B124" s="37">
        <v>2.314851</v>
      </c>
      <c r="C124" s="37">
        <v>2.5353129999999999</v>
      </c>
      <c r="D124" s="37">
        <v>2.4250820000000002</v>
      </c>
    </row>
    <row r="125" spans="1:4" x14ac:dyDescent="0.25">
      <c r="A125" s="9">
        <v>41913</v>
      </c>
      <c r="B125" s="37">
        <v>2.1825738000000001</v>
      </c>
      <c r="C125" s="37">
        <v>2.3368972000000001</v>
      </c>
      <c r="D125" s="37">
        <v>2.2597355000000001</v>
      </c>
    </row>
    <row r="126" spans="1:4" x14ac:dyDescent="0.25">
      <c r="A126" s="9">
        <v>41944</v>
      </c>
      <c r="B126" s="37">
        <v>2.0943890000000001</v>
      </c>
      <c r="C126" s="37">
        <v>2.2046199999999998</v>
      </c>
      <c r="D126" s="37">
        <v>2.1495044999999999</v>
      </c>
    </row>
    <row r="127" spans="1:4" x14ac:dyDescent="0.25">
      <c r="A127" s="9">
        <v>41974</v>
      </c>
      <c r="B127" s="37">
        <v>1.9841580000000001</v>
      </c>
      <c r="C127" s="37">
        <v>2.2046199999999998</v>
      </c>
      <c r="D127" s="37">
        <v>2.0943890000000001</v>
      </c>
    </row>
    <row r="128" spans="1:4" x14ac:dyDescent="0.25">
      <c r="A128" s="9">
        <v>42005</v>
      </c>
      <c r="B128" s="37">
        <v>1.9842</v>
      </c>
      <c r="C128" s="37">
        <v>2.1825999999999999</v>
      </c>
      <c r="D128" s="37">
        <v>2.0834000000000001</v>
      </c>
    </row>
    <row r="129" spans="1:4" x14ac:dyDescent="0.25">
      <c r="A129" s="9">
        <v>42036</v>
      </c>
      <c r="B129" s="37">
        <v>1.7636959999999999</v>
      </c>
      <c r="C129" s="37">
        <v>1.9842</v>
      </c>
      <c r="D129" s="37">
        <v>1.8738999999999999</v>
      </c>
    </row>
    <row r="130" spans="1:4" x14ac:dyDescent="0.25">
      <c r="A130" s="9">
        <v>42064</v>
      </c>
      <c r="B130" s="37">
        <v>1.7637</v>
      </c>
      <c r="C130" s="37">
        <v>1.9842</v>
      </c>
      <c r="D130" s="37">
        <v>1.8738999999999999</v>
      </c>
    </row>
    <row r="131" spans="1:4" x14ac:dyDescent="0.25">
      <c r="A131" s="9">
        <v>42095</v>
      </c>
      <c r="B131" s="37">
        <v>1.7637</v>
      </c>
      <c r="C131" s="37">
        <v>1.9842</v>
      </c>
      <c r="D131" s="37">
        <v>1.8739269999999999</v>
      </c>
    </row>
    <row r="132" spans="1:4" x14ac:dyDescent="0.25">
      <c r="A132" s="9">
        <v>42125</v>
      </c>
      <c r="B132" s="37">
        <v>1.4991000000000001</v>
      </c>
      <c r="C132" s="37">
        <v>1.6314</v>
      </c>
      <c r="D132" s="37">
        <v>1.5652999999999999</v>
      </c>
    </row>
    <row r="133" spans="1:4" x14ac:dyDescent="0.25">
      <c r="A133" s="9">
        <v>42156</v>
      </c>
      <c r="B133" s="37">
        <v>1.2124999999999999</v>
      </c>
      <c r="C133" s="37">
        <v>1.3228</v>
      </c>
      <c r="D133" s="37">
        <v>1.2677</v>
      </c>
    </row>
    <row r="134" spans="1:4" x14ac:dyDescent="0.25">
      <c r="A134" s="9">
        <v>42186</v>
      </c>
      <c r="B134" s="37">
        <v>1.1464000000000001</v>
      </c>
      <c r="C134" s="37">
        <v>1.3228</v>
      </c>
      <c r="D134" s="37">
        <v>1.2345999999999999</v>
      </c>
    </row>
    <row r="135" spans="1:4" x14ac:dyDescent="0.25">
      <c r="A135" s="9">
        <v>42217</v>
      </c>
      <c r="B135" s="37">
        <v>1.1023000000000001</v>
      </c>
      <c r="C135" s="37">
        <v>1.2951999999999999</v>
      </c>
      <c r="D135" s="37">
        <v>1.1988000000000001</v>
      </c>
    </row>
    <row r="136" spans="1:4" x14ac:dyDescent="0.25">
      <c r="A136" s="9">
        <v>42248</v>
      </c>
      <c r="B136" s="37">
        <v>0.93700000000000006</v>
      </c>
      <c r="C136" s="37">
        <v>1.1574</v>
      </c>
      <c r="D136" s="37">
        <v>1.0471999999999999</v>
      </c>
    </row>
    <row r="137" spans="1:4" x14ac:dyDescent="0.25">
      <c r="A137" s="9">
        <v>42278</v>
      </c>
      <c r="B137" s="37">
        <v>0.85980000000000001</v>
      </c>
      <c r="C137" s="37">
        <v>0.97</v>
      </c>
      <c r="D137" s="37">
        <v>0.91490000000000005</v>
      </c>
    </row>
    <row r="138" spans="1:4" x14ac:dyDescent="0.25">
      <c r="A138" s="9">
        <v>42309</v>
      </c>
      <c r="B138" s="37">
        <v>0.68889999999999996</v>
      </c>
      <c r="C138" s="37">
        <v>0.79920000000000002</v>
      </c>
      <c r="D138" s="37">
        <v>0.74409999999999998</v>
      </c>
    </row>
    <row r="139" spans="1:4" x14ac:dyDescent="0.25">
      <c r="A139" s="9">
        <v>42339</v>
      </c>
      <c r="B139" s="37">
        <v>0.55120000000000002</v>
      </c>
      <c r="C139" s="37">
        <v>0.68340000000000001</v>
      </c>
      <c r="D139" s="37">
        <v>0.61729999999999996</v>
      </c>
    </row>
    <row r="140" spans="1:4" x14ac:dyDescent="0.25">
      <c r="A140" s="9">
        <v>42370</v>
      </c>
      <c r="B140" s="37">
        <v>0.44090000000000001</v>
      </c>
      <c r="C140" s="37">
        <v>0.66139999999999999</v>
      </c>
      <c r="D140" s="37">
        <v>0.55120000000000002</v>
      </c>
    </row>
    <row r="141" spans="1:4" x14ac:dyDescent="0.25">
      <c r="A141" s="9">
        <v>42401</v>
      </c>
      <c r="B141" s="37">
        <v>0.44090000000000001</v>
      </c>
      <c r="C141" s="37">
        <v>0.66139999999999999</v>
      </c>
      <c r="D141" s="37">
        <v>0.55120000000000002</v>
      </c>
    </row>
    <row r="142" spans="1:4" x14ac:dyDescent="0.25">
      <c r="A142" s="9">
        <v>42430</v>
      </c>
      <c r="B142" s="37">
        <v>0.44090000000000001</v>
      </c>
      <c r="C142" s="37">
        <v>0.66139999999999999</v>
      </c>
      <c r="D142" s="37">
        <v>0.55120000000000002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6"/>
  <sheetViews>
    <sheetView topLeftCell="D118" workbookViewId="0">
      <selection activeCell="O135" sqref="O135:O136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1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1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1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1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1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1" x14ac:dyDescent="0.25">
      <c r="K134" s="23"/>
    </row>
    <row r="136" spans="1:11" x14ac:dyDescent="0.25">
      <c r="K136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opLeftCell="A85" workbookViewId="0">
      <selection activeCell="G93" sqref="G93:J99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7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7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7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  <row r="84" spans="1:7" x14ac:dyDescent="0.25">
      <c r="A84" s="23">
        <v>41730</v>
      </c>
      <c r="B84" s="38">
        <v>3.0562999999999998</v>
      </c>
      <c r="C84" s="38">
        <v>4.8696000000000002</v>
      </c>
      <c r="D84" s="38">
        <v>3.9628999999999999</v>
      </c>
    </row>
    <row r="85" spans="1:7" x14ac:dyDescent="0.25">
      <c r="A85" s="23">
        <v>41760</v>
      </c>
      <c r="B85" s="38">
        <v>3.2254</v>
      </c>
      <c r="C85" s="38">
        <v>5.6684000000000001</v>
      </c>
      <c r="D85" s="38">
        <v>4.4469000000000003</v>
      </c>
    </row>
    <row r="86" spans="1:7" x14ac:dyDescent="0.25">
      <c r="A86" s="23">
        <v>41791</v>
      </c>
      <c r="B86" s="38">
        <v>3.1187</v>
      </c>
      <c r="C86" s="38">
        <v>5.5682</v>
      </c>
      <c r="D86" s="38">
        <v>4.3434999999999997</v>
      </c>
    </row>
    <row r="87" spans="1:7" x14ac:dyDescent="0.25">
      <c r="A87" s="23">
        <v>41821</v>
      </c>
      <c r="B87" s="38">
        <v>3.0451478236676399</v>
      </c>
      <c r="C87" s="38">
        <v>5.6816468678451102</v>
      </c>
      <c r="D87" s="38">
        <v>4.3633973457563702</v>
      </c>
    </row>
    <row r="88" spans="1:7" x14ac:dyDescent="0.25">
      <c r="A88" s="23">
        <v>41852</v>
      </c>
      <c r="B88" s="38">
        <v>2.8570951298297902</v>
      </c>
      <c r="C88" s="38">
        <v>5.6824398696700502</v>
      </c>
      <c r="D88" s="38">
        <v>4.2697674997499204</v>
      </c>
    </row>
    <row r="89" spans="1:7" x14ac:dyDescent="0.25">
      <c r="A89" s="23">
        <v>41883</v>
      </c>
      <c r="B89" s="38">
        <v>2.8230323655966298</v>
      </c>
      <c r="C89" s="38">
        <v>5.6147434792469602</v>
      </c>
      <c r="D89" s="38">
        <v>4.2188879224217901</v>
      </c>
    </row>
    <row r="90" spans="1:7" x14ac:dyDescent="0.25">
      <c r="A90" s="23">
        <v>41913</v>
      </c>
      <c r="B90" s="38">
        <v>1.8700312627509901</v>
      </c>
      <c r="C90" s="38">
        <v>5.63496738373364</v>
      </c>
      <c r="D90" s="38">
        <v>3.7524993232423198</v>
      </c>
    </row>
    <row r="91" spans="1:7" x14ac:dyDescent="0.25">
      <c r="A91" s="23">
        <v>41944</v>
      </c>
      <c r="B91" s="38">
        <v>1.9801267541254199</v>
      </c>
      <c r="C91" s="38">
        <v>5.6121454198012604</v>
      </c>
      <c r="D91" s="38">
        <v>3.7961360869633398</v>
      </c>
    </row>
    <row r="92" spans="1:7" x14ac:dyDescent="0.25">
      <c r="A92" s="23">
        <v>41974</v>
      </c>
      <c r="B92" s="38">
        <v>1.95241443399784</v>
      </c>
      <c r="C92" s="38">
        <v>5.45292669700516</v>
      </c>
      <c r="D92" s="38">
        <v>3.7026705655015002</v>
      </c>
    </row>
    <row r="93" spans="1:7" x14ac:dyDescent="0.25">
      <c r="A93" s="23">
        <v>42005</v>
      </c>
      <c r="B93" s="38">
        <v>2.1217000000000001</v>
      </c>
      <c r="C93" s="38">
        <v>5.6626000000000003</v>
      </c>
      <c r="D93" s="38">
        <v>3.8921000000000001</v>
      </c>
      <c r="G93" s="46"/>
    </row>
    <row r="94" spans="1:7" x14ac:dyDescent="0.25">
      <c r="A94" s="23">
        <v>42036</v>
      </c>
      <c r="B94" s="38">
        <v>2.2824</v>
      </c>
      <c r="C94" s="38">
        <v>5.6978</v>
      </c>
      <c r="D94" s="38">
        <v>3.9901</v>
      </c>
      <c r="G94" s="46"/>
    </row>
    <row r="95" spans="1:7" x14ac:dyDescent="0.25">
      <c r="A95" s="23">
        <v>42064</v>
      </c>
      <c r="B95" s="38">
        <v>2.2934999999999999</v>
      </c>
      <c r="C95" s="38">
        <v>5.4878999999999998</v>
      </c>
      <c r="D95" s="38">
        <v>3.8906999999999998</v>
      </c>
    </row>
    <row r="96" spans="1:7" x14ac:dyDescent="0.25">
      <c r="A96" s="23">
        <v>42095</v>
      </c>
      <c r="B96" s="38">
        <v>2.2576999999999998</v>
      </c>
      <c r="C96" s="38">
        <v>5.5621999999999998</v>
      </c>
      <c r="D96" s="38">
        <v>3.9098999999999999</v>
      </c>
      <c r="G96" s="46"/>
    </row>
    <row r="97" spans="1:7" x14ac:dyDescent="0.25">
      <c r="A97" s="23">
        <v>42125</v>
      </c>
      <c r="B97" s="38">
        <v>2.3369</v>
      </c>
      <c r="C97" s="38">
        <v>5.6315</v>
      </c>
      <c r="D97" s="38">
        <v>3.9842</v>
      </c>
    </row>
    <row r="98" spans="1:7" x14ac:dyDescent="0.25">
      <c r="A98" s="23">
        <v>42156</v>
      </c>
      <c r="B98" s="38">
        <v>2.2629000000000001</v>
      </c>
      <c r="C98" s="38">
        <v>5.4222000000000001</v>
      </c>
      <c r="D98" s="38">
        <v>3.8424999999999998</v>
      </c>
      <c r="G98" s="46"/>
    </row>
    <row r="99" spans="1:7" x14ac:dyDescent="0.25">
      <c r="A99" s="23">
        <v>42186</v>
      </c>
      <c r="B99" s="38">
        <v>2.3675000000000002</v>
      </c>
      <c r="C99" s="38">
        <v>5.5101000000000004</v>
      </c>
      <c r="D99" s="38">
        <v>3.9388000000000001</v>
      </c>
    </row>
    <row r="100" spans="1:7" x14ac:dyDescent="0.25">
      <c r="A100" s="23">
        <v>42217</v>
      </c>
      <c r="B100" s="38">
        <v>2.3506999999999998</v>
      </c>
      <c r="C100" s="38">
        <v>5.4248000000000003</v>
      </c>
      <c r="D100" s="38">
        <v>3.8877000000000002</v>
      </c>
    </row>
    <row r="101" spans="1:7" x14ac:dyDescent="0.25">
      <c r="A101" s="23">
        <v>42248</v>
      </c>
      <c r="B101" s="38">
        <v>2.2406999999999999</v>
      </c>
      <c r="C101" s="38">
        <v>5.3381999999999996</v>
      </c>
      <c r="D101" s="38">
        <v>3.7894000000000001</v>
      </c>
    </row>
    <row r="102" spans="1:7" x14ac:dyDescent="0.25">
      <c r="A102" s="23">
        <v>42278</v>
      </c>
      <c r="B102" s="38">
        <v>2.2917000000000001</v>
      </c>
      <c r="C102" s="38">
        <v>5.4172000000000002</v>
      </c>
      <c r="D102" s="38">
        <v>3.8544</v>
      </c>
    </row>
    <row r="103" spans="1:7" x14ac:dyDescent="0.25">
      <c r="A103" s="23">
        <v>42309</v>
      </c>
      <c r="B103" s="38">
        <v>2.2685</v>
      </c>
      <c r="C103" s="38">
        <v>5.2927</v>
      </c>
      <c r="D103" s="38">
        <v>3.7806000000000002</v>
      </c>
    </row>
    <row r="104" spans="1:7" x14ac:dyDescent="0.25">
      <c r="A104" s="23">
        <v>42339</v>
      </c>
      <c r="B104">
        <v>2.1659999999999999</v>
      </c>
      <c r="C104">
        <v>5.1700999999999997</v>
      </c>
      <c r="D104">
        <v>3.6680000000000001</v>
      </c>
    </row>
    <row r="105" spans="1:7" x14ac:dyDescent="0.25">
      <c r="A105" s="23">
        <v>42370</v>
      </c>
      <c r="B105">
        <v>2.1863999999999999</v>
      </c>
      <c r="C105">
        <v>5.1637000000000004</v>
      </c>
      <c r="D105">
        <v>3.6749999999999998</v>
      </c>
    </row>
    <row r="106" spans="1:7" x14ac:dyDescent="0.25">
      <c r="A106" s="23">
        <v>42401</v>
      </c>
      <c r="B106">
        <v>2.4272999999999998</v>
      </c>
      <c r="C106">
        <v>5.1174999999999997</v>
      </c>
      <c r="D106">
        <v>3.7724000000000002</v>
      </c>
    </row>
    <row r="107" spans="1:7" x14ac:dyDescent="0.25">
      <c r="A107" s="23">
        <v>42430</v>
      </c>
      <c r="B107">
        <v>2.5739999999999998</v>
      </c>
      <c r="C107">
        <v>5.2649999999999997</v>
      </c>
      <c r="D107">
        <v>3.9195000000000002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2014-07-01T19:22:23Z</cp:lastPrinted>
  <dcterms:created xsi:type="dcterms:W3CDTF">2012-03-12T14:31:51Z</dcterms:created>
  <dcterms:modified xsi:type="dcterms:W3CDTF">2016-04-22T07:34:11Z</dcterms:modified>
</cp:coreProperties>
</file>