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 activeTab="3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B110" i="7" l="1"/>
  <c r="M110" i="7" s="1"/>
  <c r="C110" i="7"/>
  <c r="I110" i="7" s="1"/>
  <c r="D110" i="7"/>
  <c r="K110" i="7" s="1"/>
  <c r="E110" i="7"/>
  <c r="F110" i="7"/>
  <c r="G110" i="7"/>
  <c r="H110" i="7"/>
  <c r="B111" i="7"/>
  <c r="M111" i="7" s="1"/>
  <c r="C111" i="7"/>
  <c r="I111" i="7" s="1"/>
  <c r="D111" i="7"/>
  <c r="K111" i="7" s="1"/>
  <c r="E111" i="7"/>
  <c r="F111" i="7"/>
  <c r="G111" i="7"/>
  <c r="H111" i="7"/>
  <c r="B112" i="7"/>
  <c r="M112" i="7" s="1"/>
  <c r="C112" i="7"/>
  <c r="I112" i="7" s="1"/>
  <c r="D112" i="7"/>
  <c r="K112" i="7" s="1"/>
  <c r="E112" i="7"/>
  <c r="F112" i="7"/>
  <c r="G112" i="7"/>
  <c r="H112" i="7"/>
  <c r="G53" i="17"/>
  <c r="E53" i="17"/>
  <c r="F53" i="17"/>
  <c r="L111" i="7" l="1"/>
  <c r="L110" i="7"/>
  <c r="L112" i="7"/>
  <c r="J110" i="7"/>
  <c r="J111" i="7"/>
  <c r="J112" i="7"/>
  <c r="F51" i="17"/>
  <c r="G51" i="17"/>
  <c r="F52" i="17"/>
  <c r="G52" i="17"/>
  <c r="E51" i="17"/>
  <c r="E52" i="17"/>
  <c r="B109" i="7" l="1"/>
  <c r="K109" i="7" s="1"/>
  <c r="L109" i="7" s="1"/>
  <c r="C109" i="7"/>
  <c r="D109" i="7"/>
  <c r="E109" i="7"/>
  <c r="F109" i="7"/>
  <c r="G109" i="7"/>
  <c r="H109" i="7"/>
  <c r="M109" i="7" l="1"/>
  <c r="I109" i="7"/>
  <c r="J109" i="7" s="1"/>
  <c r="G50" i="17"/>
  <c r="F50" i="17"/>
  <c r="E50" i="17"/>
  <c r="B108" i="7" l="1"/>
  <c r="M108" i="7" s="1"/>
  <c r="C108" i="7"/>
  <c r="I108" i="7" s="1"/>
  <c r="J108" i="7" s="1"/>
  <c r="D108" i="7"/>
  <c r="K108" i="7" s="1"/>
  <c r="L108" i="7" s="1"/>
  <c r="E108" i="7"/>
  <c r="F108" i="7"/>
  <c r="G108" i="7"/>
  <c r="H108" i="7"/>
  <c r="E49" i="17"/>
  <c r="G49" i="17" s="1"/>
  <c r="F49" i="17"/>
  <c r="B106" i="7" l="1"/>
  <c r="M106" i="7" s="1"/>
  <c r="C106" i="7"/>
  <c r="I106" i="7" s="1"/>
  <c r="D106" i="7"/>
  <c r="E106" i="7"/>
  <c r="F106" i="7"/>
  <c r="G106" i="7"/>
  <c r="H106" i="7"/>
  <c r="K106" i="7"/>
  <c r="L106" i="7" s="1"/>
  <c r="B107" i="7"/>
  <c r="M107" i="7" s="1"/>
  <c r="C107" i="7"/>
  <c r="I107" i="7" s="1"/>
  <c r="D107" i="7"/>
  <c r="E107" i="7"/>
  <c r="F107" i="7"/>
  <c r="G107" i="7"/>
  <c r="H107" i="7"/>
  <c r="K107" i="7"/>
  <c r="F47" i="17"/>
  <c r="G47" i="17"/>
  <c r="F48" i="17"/>
  <c r="G48" i="17"/>
  <c r="E47" i="17"/>
  <c r="E48" i="17"/>
  <c r="J106" i="7" l="1"/>
  <c r="J107" i="7"/>
  <c r="L107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K100" i="7" s="1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1" i="7" l="1"/>
  <c r="P101" i="7" s="1"/>
  <c r="I101" i="7"/>
  <c r="O101" i="7" s="1"/>
  <c r="P100" i="7"/>
  <c r="O100" i="7"/>
  <c r="F41" i="17"/>
  <c r="E41" i="17"/>
  <c r="E98" i="7" l="1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O98" i="7" s="1"/>
  <c r="I99" i="7"/>
  <c r="O99" i="7" s="1"/>
  <c r="M99" i="7"/>
  <c r="Q99" i="7" s="1"/>
  <c r="K98" i="7"/>
  <c r="P98" i="7" s="1"/>
  <c r="M98" i="7"/>
  <c r="Q98" i="7" s="1"/>
  <c r="K99" i="7"/>
  <c r="P99" i="7" s="1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I97" i="7" l="1"/>
  <c r="O97" i="7" s="1"/>
  <c r="I96" i="7"/>
  <c r="O96" i="7" s="1"/>
  <c r="M96" i="7"/>
  <c r="Q96" i="7" s="1"/>
  <c r="K97" i="7"/>
  <c r="P97" i="7" s="1"/>
  <c r="M97" i="7"/>
  <c r="Q97" i="7" s="1"/>
  <c r="K96" i="7"/>
  <c r="P96" i="7" s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G35" i="17" l="1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O95" i="7" s="1"/>
  <c r="D95" i="7"/>
  <c r="E95" i="7"/>
  <c r="F95" i="7"/>
  <c r="G95" i="7"/>
  <c r="H95" i="7"/>
  <c r="K93" i="7" l="1"/>
  <c r="P93" i="7"/>
  <c r="O93" i="7"/>
  <c r="M95" i="7"/>
  <c r="Q95" i="7" s="1"/>
  <c r="K94" i="7"/>
  <c r="K95" i="7"/>
  <c r="P95" i="7" s="1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O94" i="7" l="1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<sst xmlns="http://schemas.openxmlformats.org/spreadsheetml/2006/main" count="1042" uniqueCount="488">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</sst>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85152"/>
        <c:axId val="40433152"/>
      </c:lineChart>
      <c:dateAx>
        <c:axId val="40385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0433152"/>
        <c:crosses val="autoZero"/>
        <c:auto val="1"/>
        <c:lblOffset val="100"/>
        <c:baseTimeUnit val="months"/>
      </c:dateAx>
      <c:valAx>
        <c:axId val="40433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385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Synthese!$I$5:$I$120</c:f>
              <c:numCache>
                <c:formatCode>0.0%</c:formatCode>
                <c:ptCount val="11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Synthese!$K$5:$K$120</c:f>
              <c:numCache>
                <c:formatCode>0.0%</c:formatCode>
                <c:ptCount val="11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3312"/>
        <c:axId val="86521728"/>
      </c:lineChart>
      <c:dateAx>
        <c:axId val="488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86521728"/>
        <c:crosses val="autoZero"/>
        <c:auto val="1"/>
        <c:lblOffset val="100"/>
        <c:baseTimeUnit val="months"/>
      </c:dateAx>
      <c:valAx>
        <c:axId val="86521728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8893312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Synthese!$B$5:$B$120</c:f>
              <c:numCache>
                <c:formatCode>General</c:formatCode>
                <c:ptCount val="11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  <c:pt idx="105">
                  <c:v>19.180199999999999</c:v>
                </c:pt>
                <c:pt idx="106">
                  <c:v>19.07</c:v>
                </c:pt>
                <c:pt idx="107">
                  <c:v>18.188099999999999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Synthese!$G$5:$G$120</c:f>
              <c:numCache>
                <c:formatCode>General</c:formatCode>
                <c:ptCount val="11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  <c:pt idx="105">
                  <c:v>10.75</c:v>
                </c:pt>
                <c:pt idx="106">
                  <c:v>10.375</c:v>
                </c:pt>
                <c:pt idx="107">
                  <c:v>10.125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Synthese!$H$5:$H$120</c:f>
              <c:numCache>
                <c:formatCode>General</c:formatCode>
                <c:ptCount val="11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95104"/>
        <c:axId val="136497024"/>
      </c:lineChart>
      <c:dateAx>
        <c:axId val="13649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6497024"/>
        <c:crosses val="autoZero"/>
        <c:auto val="1"/>
        <c:lblOffset val="100"/>
        <c:baseTimeUnit val="months"/>
      </c:dateAx>
      <c:valAx>
        <c:axId val="136497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495104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Synthese!$B$5:$B$120</c:f>
              <c:numCache>
                <c:formatCode>General</c:formatCode>
                <c:ptCount val="11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  <c:pt idx="105">
                  <c:v>19.180199999999999</c:v>
                </c:pt>
                <c:pt idx="106">
                  <c:v>19.07</c:v>
                </c:pt>
                <c:pt idx="107">
                  <c:v>18.188099999999999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Synthese!$C$5:$C$120</c:f>
              <c:numCache>
                <c:formatCode>General</c:formatCode>
                <c:ptCount val="11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  <c:pt idx="104">
                  <c:v>4.4092000000000002</c:v>
                </c:pt>
                <c:pt idx="105">
                  <c:v>4.7069000000000001</c:v>
                </c:pt>
                <c:pt idx="106">
                  <c:v>5.0982000000000003</c:v>
                </c:pt>
                <c:pt idx="107">
                  <c:v>5.1670999999999996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Synthese!$D$5:$D$120</c:f>
              <c:numCache>
                <c:formatCode>General</c:formatCode>
                <c:ptCount val="11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  <c:pt idx="104">
                  <c:v>2.5903999999999998</c:v>
                </c:pt>
                <c:pt idx="105">
                  <c:v>2.7667999999999999</c:v>
                </c:pt>
                <c:pt idx="106">
                  <c:v>3.1139999999999999</c:v>
                </c:pt>
                <c:pt idx="107">
                  <c:v>3.1554000000000002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Synthese!$E$5:$E$120</c:f>
              <c:numCache>
                <c:formatCode>General</c:formatCode>
                <c:ptCount val="11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  <c:pt idx="104">
                  <c:v>2.1219000000000001</c:v>
                </c:pt>
                <c:pt idx="105">
                  <c:v>2.2046000000000001</c:v>
                </c:pt>
                <c:pt idx="106">
                  <c:v>2.4388999999999998</c:v>
                </c:pt>
                <c:pt idx="107">
                  <c:v>2.4802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Synthese!$F$5:$F$120</c:f>
              <c:numCache>
                <c:formatCode>General</c:formatCode>
                <c:ptCount val="11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  <c:pt idx="95">
                  <c:v>7.2972999999999999</c:v>
                </c:pt>
                <c:pt idx="96">
                  <c:v>6.8618797499999999</c:v>
                </c:pt>
                <c:pt idx="97">
                  <c:v>6.3382825</c:v>
                </c:pt>
                <c:pt idx="98">
                  <c:v>6.1453782500000003</c:v>
                </c:pt>
                <c:pt idx="99">
                  <c:v>6.0627000000000004</c:v>
                </c:pt>
                <c:pt idx="100">
                  <c:v>6.2610999999999999</c:v>
                </c:pt>
                <c:pt idx="101">
                  <c:v>6.0765000000000002</c:v>
                </c:pt>
                <c:pt idx="102">
                  <c:v>5.9938000000000002</c:v>
                </c:pt>
                <c:pt idx="103">
                  <c:v>5.7651000000000003</c:v>
                </c:pt>
                <c:pt idx="104">
                  <c:v>5.7595999999999998</c:v>
                </c:pt>
                <c:pt idx="105">
                  <c:v>6.0736999999999997</c:v>
                </c:pt>
                <c:pt idx="106">
                  <c:v>6.4485000000000001</c:v>
                </c:pt>
                <c:pt idx="107">
                  <c:v>6.4210000000000003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Synthese!$G$5:$G$120</c:f>
              <c:numCache>
                <c:formatCode>General</c:formatCode>
                <c:ptCount val="11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  <c:pt idx="105">
                  <c:v>10.75</c:v>
                </c:pt>
                <c:pt idx="106">
                  <c:v>10.375</c:v>
                </c:pt>
                <c:pt idx="107">
                  <c:v>10.125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Synthese!$H$5:$H$120</c:f>
              <c:numCache>
                <c:formatCode>General</c:formatCode>
                <c:ptCount val="11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78464"/>
        <c:axId val="165875712"/>
      </c:lineChart>
      <c:dateAx>
        <c:axId val="16367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65875712"/>
        <c:crosses val="autoZero"/>
        <c:auto val="1"/>
        <c:lblOffset val="100"/>
        <c:baseTimeUnit val="months"/>
      </c:dateAx>
      <c:valAx>
        <c:axId val="165875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3678464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Synthese!$B$5:$B$120</c:f>
              <c:numCache>
                <c:formatCode>General</c:formatCode>
                <c:ptCount val="11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  <c:pt idx="105">
                  <c:v>19.180199999999999</c:v>
                </c:pt>
                <c:pt idx="106">
                  <c:v>19.07</c:v>
                </c:pt>
                <c:pt idx="107">
                  <c:v>18.188099999999999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Synthese!$C$5:$C$120</c:f>
              <c:numCache>
                <c:formatCode>General</c:formatCode>
                <c:ptCount val="11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  <c:pt idx="104">
                  <c:v>4.4092000000000002</c:v>
                </c:pt>
                <c:pt idx="105">
                  <c:v>4.7069000000000001</c:v>
                </c:pt>
                <c:pt idx="106">
                  <c:v>5.0982000000000003</c:v>
                </c:pt>
                <c:pt idx="107">
                  <c:v>5.1670999999999996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Synthese!$D$5:$D$120</c:f>
              <c:numCache>
                <c:formatCode>General</c:formatCode>
                <c:ptCount val="11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  <c:pt idx="104">
                  <c:v>2.5903999999999998</c:v>
                </c:pt>
                <c:pt idx="105">
                  <c:v>2.7667999999999999</c:v>
                </c:pt>
                <c:pt idx="106">
                  <c:v>3.1139999999999999</c:v>
                </c:pt>
                <c:pt idx="107">
                  <c:v>3.1554000000000002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Synthese!$E$5:$E$120</c:f>
              <c:numCache>
                <c:formatCode>General</c:formatCode>
                <c:ptCount val="11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  <c:pt idx="104">
                  <c:v>2.1219000000000001</c:v>
                </c:pt>
                <c:pt idx="105">
                  <c:v>2.2046000000000001</c:v>
                </c:pt>
                <c:pt idx="106">
                  <c:v>2.4388999999999998</c:v>
                </c:pt>
                <c:pt idx="107">
                  <c:v>2.4802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Synthese!$A$5:$A$120</c:f>
              <c:numCache>
                <c:formatCode>mmm\-yy</c:formatCode>
                <c:ptCount val="11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</c:numCache>
            </c:numRef>
          </c:cat>
          <c:val>
            <c:numRef>
              <c:f>Synthese!$G$5:$G$120</c:f>
              <c:numCache>
                <c:formatCode>General</c:formatCode>
                <c:ptCount val="11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  <c:pt idx="105">
                  <c:v>10.75</c:v>
                </c:pt>
                <c:pt idx="106">
                  <c:v>10.375</c:v>
                </c:pt>
                <c:pt idx="107">
                  <c:v>10.125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05312"/>
        <c:axId val="39807232"/>
      </c:lineChart>
      <c:dateAx>
        <c:axId val="3980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39807232"/>
        <c:crosses val="autoZero"/>
        <c:auto val="1"/>
        <c:lblOffset val="100"/>
        <c:baseTimeUnit val="months"/>
      </c:dateAx>
      <c:valAx>
        <c:axId val="39807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805312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209675" y="21574125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opLeftCell="A4" workbookViewId="0">
      <selection activeCell="N129" sqref="N129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>
        <f>'Lingots TA6V'!D100</f>
        <v>22.5974</v>
      </c>
      <c r="C100">
        <f>Massifs!D137</f>
        <v>5.1368</v>
      </c>
      <c r="D100">
        <f>Copeaux!D140</f>
        <v>2.9651999999999998</v>
      </c>
      <c r="E100">
        <f>'Copeaux pour Ferro Ti'!D106</f>
        <v>2.6785999999999999</v>
      </c>
      <c r="F100">
        <f>'Ferro Titanium'!D120</f>
        <v>7.2972999999999999</v>
      </c>
      <c r="G100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>
        <f>'Lingots TA6V'!D101</f>
        <v>22.5974</v>
      </c>
      <c r="C101">
        <f>Massifs!D138</f>
        <v>4.9190583749999996</v>
      </c>
      <c r="D101">
        <f>Copeaux!D141</f>
        <v>2.824669375</v>
      </c>
      <c r="E101">
        <f>'Copeaux pour Ferro Ti'!D107</f>
        <v>2.4526397499999999</v>
      </c>
      <c r="F101">
        <f>'Ferro Titanium'!D121</f>
        <v>6.8618797499999999</v>
      </c>
      <c r="G101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>
        <f>'Lingots TA6V'!D102</f>
        <v>22.5974</v>
      </c>
      <c r="C102">
        <f>Massifs!D139</f>
        <v>4.0454777000000002</v>
      </c>
      <c r="D102">
        <f>Copeaux!D142</f>
        <v>2.6455440000000001</v>
      </c>
      <c r="E102">
        <f>'Copeaux pour Ferro Ti'!D108</f>
        <v>2.2266661999999999</v>
      </c>
      <c r="F102">
        <f>'Ferro Titanium'!D122</f>
        <v>6.3382825</v>
      </c>
      <c r="G102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>
        <f>'Lingots TA6V'!D103</f>
        <v>22.3218</v>
      </c>
      <c r="C103">
        <f>Massifs!D140</f>
        <v>3.8856427500000001</v>
      </c>
      <c r="D103">
        <f>Copeaux!D143</f>
        <v>2.5904284999999998</v>
      </c>
      <c r="E103">
        <f>'Copeaux pour Ferro Ti'!D109</f>
        <v>2.1495044999999999</v>
      </c>
      <c r="F103">
        <f>'Ferro Titanium'!D123</f>
        <v>6.1453782500000003</v>
      </c>
      <c r="G103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>
        <f>'Lingots TA6V'!D104</f>
        <v>21.770600000000002</v>
      </c>
      <c r="C104">
        <f>Massifs!D141</f>
        <v>3.8580999999999999</v>
      </c>
      <c r="D104">
        <f>Copeaux!D144</f>
        <v>2.5352999999999999</v>
      </c>
      <c r="E104">
        <f>'Copeaux pour Ferro Ti'!D110</f>
        <v>2.0255000000000001</v>
      </c>
      <c r="F104">
        <f>'Ferro Titanium'!D124</f>
        <v>6.0627000000000004</v>
      </c>
      <c r="G104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>
        <f>'Lingots TA6V'!D105</f>
        <v>21.109200000000001</v>
      </c>
      <c r="C105">
        <f>Massifs!D142</f>
        <v>3.8801000000000001</v>
      </c>
      <c r="D105">
        <f>Copeaux!D145</f>
        <v>2.5794000000000001</v>
      </c>
      <c r="E105">
        <f>'Copeaux pour Ferro Ti'!D111</f>
        <v>1.9952000000000001</v>
      </c>
      <c r="F105">
        <f>'Ferro Titanium'!D125</f>
        <v>6.2610999999999999</v>
      </c>
      <c r="G105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>
        <f>'Lingots TA6V'!D106</f>
        <v>20.8888</v>
      </c>
      <c r="C106">
        <f>Massifs!D143</f>
        <v>3.9821</v>
      </c>
      <c r="D106">
        <f>Copeaux!D146</f>
        <v>2.6455000000000002</v>
      </c>
      <c r="E106">
        <f>'Copeaux pour Ferro Ti'!D112</f>
        <v>2.0531000000000001</v>
      </c>
      <c r="F106">
        <f>'Ferro Titanium'!D126</f>
        <v>6.0765000000000002</v>
      </c>
      <c r="G106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>
        <f>'Lingots TA6V'!D107</f>
        <v>20.5305</v>
      </c>
      <c r="C107">
        <f>Massifs!D144</f>
        <v>4.1887999999999996</v>
      </c>
      <c r="D107">
        <f>Copeaux!D147</f>
        <v>2.6179999999999999</v>
      </c>
      <c r="E107">
        <f>'Copeaux pour Ferro Ti'!D113</f>
        <v>2.1082000000000001</v>
      </c>
      <c r="F107">
        <f>'Ferro Titanium'!D127</f>
        <v>5.9938000000000002</v>
      </c>
      <c r="G10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>
        <f>'Lingots TA6V'!D108</f>
        <v>20.337599999999998</v>
      </c>
      <c r="C108">
        <f>Massifs!D145</f>
        <v>4.2880000000000003</v>
      </c>
      <c r="D108">
        <f>Copeaux!D148</f>
        <v>2.5573999999999999</v>
      </c>
      <c r="E108">
        <f>'Copeaux pour Ferro Ti'!D114</f>
        <v>2.0943999999999998</v>
      </c>
      <c r="F108">
        <f>'Ferro Titanium'!D128</f>
        <v>5.7651000000000003</v>
      </c>
      <c r="G108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>
        <f>'Lingots TA6V'!D109</f>
        <v>19.676200000000001</v>
      </c>
      <c r="C109">
        <f>Massifs!D146</f>
        <v>4.4092000000000002</v>
      </c>
      <c r="D109">
        <f>Copeaux!D149</f>
        <v>2.5903999999999998</v>
      </c>
      <c r="E109">
        <f>'Copeaux pour Ferro Ti'!D115</f>
        <v>2.1219000000000001</v>
      </c>
      <c r="F109">
        <f>'Ferro Titanium'!D129</f>
        <v>5.7595999999999998</v>
      </c>
      <c r="G109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  <row r="110" spans="1:17" x14ac:dyDescent="0.25">
      <c r="A110" s="9">
        <v>41640</v>
      </c>
      <c r="B110">
        <f>'Lingots TA6V'!D110</f>
        <v>19.180199999999999</v>
      </c>
      <c r="C110">
        <f>Massifs!D147</f>
        <v>4.7069000000000001</v>
      </c>
      <c r="D110">
        <f>Copeaux!D150</f>
        <v>2.7667999999999999</v>
      </c>
      <c r="E110">
        <f>'Copeaux pour Ferro Ti'!D116</f>
        <v>2.2046000000000001</v>
      </c>
      <c r="F110">
        <f>'Ferro Titanium'!D130</f>
        <v>6.0736999999999997</v>
      </c>
      <c r="G110">
        <f>Eponges!D82</f>
        <v>10.75</v>
      </c>
      <c r="H110" s="27">
        <f>'TiO2'!D81</f>
        <v>3.6755</v>
      </c>
      <c r="I110" s="20">
        <f t="shared" ref="I110:I112" si="80">C110/B110</f>
        <v>0.24540411465990972</v>
      </c>
      <c r="J110" s="36">
        <f t="shared" ref="J110:J112" si="81">AVERAGE(I99:I110)</f>
        <v>0.2055041273210165</v>
      </c>
      <c r="K110" s="20">
        <f t="shared" ref="K110:K112" si="82">D110/B110</f>
        <v>0.14425292749814914</v>
      </c>
      <c r="L110" s="36">
        <f t="shared" ref="L110:L112" si="83">AVERAGE(K99:K110)</f>
        <v>0.12656220717346792</v>
      </c>
      <c r="M110" s="20">
        <f t="shared" ref="M110:M112" si="84">E110/B110</f>
        <v>0.11494145003701735</v>
      </c>
    </row>
    <row r="111" spans="1:17" x14ac:dyDescent="0.25">
      <c r="A111" s="9">
        <v>41671</v>
      </c>
      <c r="B111">
        <f>'Lingots TA6V'!D111</f>
        <v>19.07</v>
      </c>
      <c r="C111">
        <f>Massifs!D148</f>
        <v>5.0982000000000003</v>
      </c>
      <c r="D111">
        <f>Copeaux!D151</f>
        <v>3.1139999999999999</v>
      </c>
      <c r="E111">
        <f>'Copeaux pour Ferro Ti'!D117</f>
        <v>2.4388999999999998</v>
      </c>
      <c r="F111">
        <f>'Ferro Titanium'!D131</f>
        <v>6.4485000000000001</v>
      </c>
      <c r="G111">
        <f>Eponges!D83</f>
        <v>10.375</v>
      </c>
      <c r="H111" s="27">
        <f>'TiO2'!D82</f>
        <v>3.8645999999999998</v>
      </c>
      <c r="I111" s="20">
        <f t="shared" si="80"/>
        <v>0.26734137388568435</v>
      </c>
      <c r="J111" s="36">
        <f t="shared" si="81"/>
        <v>0.20845511776075765</v>
      </c>
      <c r="K111" s="20">
        <f t="shared" si="82"/>
        <v>0.16329313057157838</v>
      </c>
      <c r="L111" s="36">
        <f t="shared" si="83"/>
        <v>0.12892485557051805</v>
      </c>
      <c r="M111" s="20">
        <f t="shared" si="84"/>
        <v>0.12789197692711063</v>
      </c>
    </row>
    <row r="112" spans="1:17" x14ac:dyDescent="0.25">
      <c r="A112" s="9">
        <v>41699</v>
      </c>
      <c r="B112">
        <f>'Lingots TA6V'!D112</f>
        <v>18.188099999999999</v>
      </c>
      <c r="C112">
        <f>Massifs!D149</f>
        <v>5.1670999999999996</v>
      </c>
      <c r="D112">
        <f>Copeaux!D152</f>
        <v>3.1554000000000002</v>
      </c>
      <c r="E112">
        <f>'Copeaux pour Ferro Ti'!D118</f>
        <v>2.4802</v>
      </c>
      <c r="F112">
        <f>'Ferro Titanium'!D132</f>
        <v>6.4210000000000003</v>
      </c>
      <c r="G112">
        <f>Eponges!D84</f>
        <v>10.125</v>
      </c>
      <c r="H112" s="27">
        <f>'TiO2'!D83</f>
        <v>3.9449999999999998</v>
      </c>
      <c r="I112" s="20">
        <f t="shared" si="80"/>
        <v>0.28409234609442435</v>
      </c>
      <c r="J112" s="36">
        <f t="shared" si="81"/>
        <v>0.21318629768128738</v>
      </c>
      <c r="K112" s="20">
        <f t="shared" si="82"/>
        <v>0.17348706022069377</v>
      </c>
      <c r="L112" s="36">
        <f t="shared" si="83"/>
        <v>0.13244722427455444</v>
      </c>
      <c r="M112" s="20">
        <f t="shared" si="84"/>
        <v>0.13636388627729121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49" workbookViewId="0">
      <selection activeCell="B57" sqref="B57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  <row r="51" spans="1:4" x14ac:dyDescent="0.25">
      <c r="A51" s="23">
        <v>41640</v>
      </c>
      <c r="B51" s="27">
        <v>12.1915</v>
      </c>
      <c r="C51" s="27">
        <v>12.6104</v>
      </c>
      <c r="D51" s="27">
        <v>12.401</v>
      </c>
    </row>
    <row r="52" spans="1:4" x14ac:dyDescent="0.25">
      <c r="A52" s="23">
        <v>41671</v>
      </c>
      <c r="B52" s="27">
        <v>12.1915</v>
      </c>
      <c r="C52" s="27">
        <v>12.6104</v>
      </c>
      <c r="D52" s="27">
        <v>12.401</v>
      </c>
    </row>
    <row r="53" spans="1:4" x14ac:dyDescent="0.25">
      <c r="A53" s="23">
        <v>41699</v>
      </c>
      <c r="B53" s="27">
        <v>12.1915</v>
      </c>
      <c r="C53" s="27">
        <v>12.6104</v>
      </c>
      <c r="D53" s="27">
        <v>12.401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50" workbookViewId="0">
      <selection activeCell="G59" sqref="G59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  <row r="51" spans="1:4" x14ac:dyDescent="0.25">
      <c r="A51" s="23">
        <v>41640</v>
      </c>
      <c r="B51">
        <v>11.1995</v>
      </c>
      <c r="C51">
        <v>11.9931</v>
      </c>
      <c r="D51">
        <v>11.596299999999999</v>
      </c>
    </row>
    <row r="52" spans="1:4" x14ac:dyDescent="0.25">
      <c r="A52" s="23">
        <v>41671</v>
      </c>
      <c r="B52">
        <v>11.1995</v>
      </c>
      <c r="C52">
        <v>11.9931</v>
      </c>
      <c r="D52">
        <v>11.596299999999999</v>
      </c>
    </row>
    <row r="53" spans="1:4" x14ac:dyDescent="0.25">
      <c r="A53" s="23">
        <v>41699</v>
      </c>
      <c r="B53">
        <v>10.8247</v>
      </c>
      <c r="C53">
        <v>1141.99</v>
      </c>
      <c r="D53">
        <v>11.122299999999999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31" workbookViewId="0">
      <selection activeCell="I60" sqref="I60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16.5457</v>
      </c>
      <c r="E49">
        <f>'Lingots TA6V'!D108</f>
        <v>20.337599999999998</v>
      </c>
      <c r="F49" s="31">
        <f t="shared" ref="F49:F50" si="13">100*D49/$D$3</f>
        <v>93.812652520615799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16.5457</v>
      </c>
      <c r="E50">
        <f>'Lingots TA6V'!D109</f>
        <v>19.676200000000001</v>
      </c>
      <c r="F50" s="31">
        <f t="shared" si="13"/>
        <v>93.812652520615799</v>
      </c>
      <c r="G50" s="31">
        <f t="shared" si="14"/>
        <v>105.00133411601473</v>
      </c>
    </row>
    <row r="51" spans="1:7" x14ac:dyDescent="0.25">
      <c r="A51" s="23">
        <v>41640</v>
      </c>
      <c r="D51" s="28">
        <v>16.5457</v>
      </c>
      <c r="E51">
        <f>'Lingots TA6V'!D110</f>
        <v>19.180199999999999</v>
      </c>
      <c r="F51" s="31">
        <f t="shared" ref="F51:F53" si="15">100*D51/$D$3</f>
        <v>93.812652520615799</v>
      </c>
      <c r="G51" s="31">
        <f t="shared" ref="G51:G53" si="16">100*E51/$E$3</f>
        <v>102.3544479427931</v>
      </c>
    </row>
    <row r="52" spans="1:7" x14ac:dyDescent="0.25">
      <c r="A52" s="23">
        <v>41671</v>
      </c>
      <c r="D52" s="28">
        <v>16.5457</v>
      </c>
      <c r="E52">
        <f>'Lingots TA6V'!D111</f>
        <v>19.07</v>
      </c>
      <c r="F52" s="31">
        <f t="shared" si="15"/>
        <v>93.812652520615799</v>
      </c>
      <c r="G52" s="31">
        <f t="shared" si="16"/>
        <v>101.76636960350072</v>
      </c>
    </row>
    <row r="53" spans="1:7" x14ac:dyDescent="0.25">
      <c r="A53" s="23">
        <v>41699</v>
      </c>
      <c r="D53" s="28">
        <v>16.369299999999999</v>
      </c>
      <c r="E53">
        <f>'Lingots TA6V'!D112</f>
        <v>18.188099999999999</v>
      </c>
      <c r="F53" s="31">
        <f t="shared" si="15"/>
        <v>92.812480155310212</v>
      </c>
      <c r="G53" s="31">
        <f t="shared" si="16"/>
        <v>97.060141949943954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opLeftCell="A101" workbookViewId="0">
      <selection activeCell="A111" sqref="A111:A112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A110" s="40">
        <v>41640</v>
      </c>
      <c r="B110" s="34">
        <v>18.959700000000002</v>
      </c>
      <c r="C110" s="34">
        <v>19.400700000000001</v>
      </c>
      <c r="D110" s="34">
        <v>19.180199999999999</v>
      </c>
      <c r="F110" s="41"/>
      <c r="G110" s="41"/>
      <c r="H110" s="41"/>
      <c r="I110" s="41"/>
      <c r="J110" s="41"/>
    </row>
    <row r="111" spans="1:10" x14ac:dyDescent="0.25">
      <c r="A111" s="40">
        <v>41671</v>
      </c>
      <c r="B111" s="34">
        <v>18.849499999999999</v>
      </c>
      <c r="C111" s="34">
        <v>19.290400000000002</v>
      </c>
      <c r="D111" s="34">
        <v>19.07</v>
      </c>
      <c r="F111" s="41"/>
      <c r="G111" s="41"/>
      <c r="H111" s="41"/>
      <c r="I111" s="41"/>
      <c r="J111" s="41"/>
    </row>
    <row r="112" spans="1:10" x14ac:dyDescent="0.25">
      <c r="A112" s="40">
        <v>41699</v>
      </c>
      <c r="B112" s="34">
        <v>17.637</v>
      </c>
      <c r="C112" s="34">
        <v>18.7393</v>
      </c>
      <c r="D112" s="34">
        <v>18.188099999999999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A139" workbookViewId="0">
      <selection activeCell="C153" sqref="C153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  <row r="147" spans="1:4" x14ac:dyDescent="0.25">
      <c r="A147" s="32">
        <v>41640</v>
      </c>
      <c r="B147" s="37">
        <v>4.6077000000000004</v>
      </c>
      <c r="C147" s="37">
        <v>4.8060999999999998</v>
      </c>
      <c r="D147" s="37">
        <v>4.7069000000000001</v>
      </c>
    </row>
    <row r="148" spans="1:4" x14ac:dyDescent="0.25">
      <c r="A148" s="32">
        <v>41671</v>
      </c>
      <c r="B148" s="37">
        <v>4.9328000000000003</v>
      </c>
      <c r="C148" s="37">
        <v>5.2634999999999996</v>
      </c>
      <c r="D148" s="37">
        <v>5.0982000000000003</v>
      </c>
    </row>
    <row r="149" spans="1:4" x14ac:dyDescent="0.25">
      <c r="A149" s="32">
        <v>41699</v>
      </c>
      <c r="B149" s="37">
        <v>4.9603999999999999</v>
      </c>
      <c r="C149" s="37">
        <v>5.3738000000000001</v>
      </c>
      <c r="D149" s="37">
        <v>5.1670999999999996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topLeftCell="A148" zoomScaleNormal="100" workbookViewId="0">
      <selection activeCell="E158" sqref="E158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  <row r="150" spans="1:4" ht="15.75" thickBot="1" x14ac:dyDescent="0.3">
      <c r="A150" s="6">
        <v>41640</v>
      </c>
      <c r="B150" s="39">
        <v>2.6676000000000002</v>
      </c>
      <c r="C150" s="39">
        <v>2.8660000000000001</v>
      </c>
      <c r="D150" s="39">
        <v>2.7667999999999999</v>
      </c>
    </row>
    <row r="151" spans="1:4" ht="15.75" thickBot="1" x14ac:dyDescent="0.3">
      <c r="A151" s="6">
        <v>41671</v>
      </c>
      <c r="B151" s="39">
        <v>2.9762</v>
      </c>
      <c r="C151" s="39">
        <v>3.2517999999999998</v>
      </c>
      <c r="D151" s="39">
        <v>3.1139999999999999</v>
      </c>
    </row>
    <row r="152" spans="1:4" ht="15.75" thickBot="1" x14ac:dyDescent="0.3">
      <c r="A152" s="6">
        <v>41699</v>
      </c>
      <c r="B152" s="39">
        <v>2.9762</v>
      </c>
      <c r="C152" s="39">
        <v>3.3344999999999998</v>
      </c>
      <c r="D152" s="39">
        <v>3.1554000000000002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opLeftCell="A77" workbookViewId="0">
      <selection activeCell="B88" sqref="B88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  <row r="82" spans="1:4" ht="15.75" thickBot="1" x14ac:dyDescent="0.3">
      <c r="A82" s="6">
        <v>41640</v>
      </c>
      <c r="B82" s="7">
        <v>10.5</v>
      </c>
      <c r="C82" s="7">
        <v>11</v>
      </c>
      <c r="D82" s="8">
        <v>10.75</v>
      </c>
    </row>
    <row r="83" spans="1:4" ht="15.75" thickBot="1" x14ac:dyDescent="0.3">
      <c r="A83" s="6">
        <v>41671</v>
      </c>
      <c r="B83" s="7">
        <v>10</v>
      </c>
      <c r="C83" s="7">
        <v>10.75</v>
      </c>
      <c r="D83" s="8">
        <v>10.375</v>
      </c>
    </row>
    <row r="84" spans="1:4" ht="15.75" thickBot="1" x14ac:dyDescent="0.3">
      <c r="A84" s="6">
        <v>41699</v>
      </c>
      <c r="B84" s="7">
        <v>9.75</v>
      </c>
      <c r="C84" s="7">
        <v>10.5</v>
      </c>
      <c r="D84" s="8">
        <v>10.125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opLeftCell="A127" workbookViewId="0">
      <selection activeCell="D138" sqref="D138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  <row r="130" spans="1:4" ht="15.75" thickBot="1" x14ac:dyDescent="0.3">
      <c r="A130" s="6">
        <v>41640</v>
      </c>
      <c r="B130" s="39">
        <v>5.9744999999999999</v>
      </c>
      <c r="C130" s="39">
        <v>6.1729000000000003</v>
      </c>
      <c r="D130" s="39">
        <v>6.0736999999999997</v>
      </c>
    </row>
    <row r="131" spans="1:4" ht="15.75" thickBot="1" x14ac:dyDescent="0.3">
      <c r="A131" s="6">
        <v>41671</v>
      </c>
      <c r="B131" s="39">
        <v>6.3383000000000003</v>
      </c>
      <c r="C131" s="39">
        <v>6.5587</v>
      </c>
      <c r="D131" s="39">
        <v>6.4485000000000001</v>
      </c>
    </row>
    <row r="132" spans="1:4" ht="15.75" thickBot="1" x14ac:dyDescent="0.3">
      <c r="A132" s="6">
        <v>41699</v>
      </c>
      <c r="B132" s="39">
        <v>6.3383000000000003</v>
      </c>
      <c r="C132" s="39">
        <v>6.5035999999999996</v>
      </c>
      <c r="D132" s="39">
        <v>6.4210000000000003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112" workbookViewId="0">
      <selection activeCell="D123" sqref="D123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  <row r="116" spans="1:4" x14ac:dyDescent="0.25">
      <c r="A116" s="9">
        <v>41640</v>
      </c>
      <c r="B116" s="37">
        <v>2.1385000000000001</v>
      </c>
      <c r="C116" s="37">
        <v>2.2707999999999999</v>
      </c>
      <c r="D116" s="37">
        <v>2.2046000000000001</v>
      </c>
    </row>
    <row r="117" spans="1:4" x14ac:dyDescent="0.25">
      <c r="A117" s="9">
        <v>41671</v>
      </c>
      <c r="B117" s="37">
        <v>2.2873000000000001</v>
      </c>
      <c r="C117" s="37">
        <v>2.5903999999999998</v>
      </c>
      <c r="D117" s="37">
        <v>2.4388999999999998</v>
      </c>
    </row>
    <row r="118" spans="1:4" x14ac:dyDescent="0.25">
      <c r="A118" s="9">
        <v>41699</v>
      </c>
      <c r="B118" s="37">
        <v>2.3149000000000002</v>
      </c>
      <c r="C118" s="37">
        <v>2.6455000000000002</v>
      </c>
      <c r="D118" s="37">
        <v>2.4802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24" workbookViewId="0">
      <selection activeCell="N137" sqref="N13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73" workbookViewId="0">
      <selection activeCell="B86" sqref="B86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  <row r="81" spans="1:4" x14ac:dyDescent="0.25">
      <c r="A81" s="23">
        <v>41640</v>
      </c>
      <c r="B81" s="38">
        <v>2.8302999999999998</v>
      </c>
      <c r="C81" s="38">
        <v>4.5206999999999997</v>
      </c>
      <c r="D81" s="38">
        <v>3.6755</v>
      </c>
    </row>
    <row r="82" spans="1:4" x14ac:dyDescent="0.25">
      <c r="A82" s="23">
        <v>41671</v>
      </c>
      <c r="B82" s="38">
        <v>2.9842</v>
      </c>
      <c r="C82" s="38">
        <v>4.7450999999999999</v>
      </c>
      <c r="D82" s="38">
        <v>3.8645999999999998</v>
      </c>
    </row>
    <row r="83" spans="1:4" x14ac:dyDescent="0.25">
      <c r="A83" s="23">
        <v>41699</v>
      </c>
      <c r="B83" s="38">
        <v>3.0419999999999998</v>
      </c>
      <c r="C83" s="38">
        <v>4.8479999999999999</v>
      </c>
      <c r="D83" s="38">
        <v>3.9449999999999998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2014-04-23T08:37:43Z</cp:lastPrinted>
  <dcterms:created xsi:type="dcterms:W3CDTF">2012-03-12T14:31:51Z</dcterms:created>
  <dcterms:modified xsi:type="dcterms:W3CDTF">2014-04-23T08:39:34Z</dcterms:modified>
</cp:coreProperties>
</file>